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91" firstSheet="4" activeTab="9"/>
  </bookViews>
  <sheets>
    <sheet name="2024年公共财政预算收入表" sheetId="1" r:id="rId1"/>
    <sheet name="2024年公共财政预算支出表" sheetId="2" r:id="rId2"/>
    <sheet name="2024年公共财政预算（功能分类）" sheetId="3" r:id="rId3"/>
    <sheet name="2024年公共财政预算（经济分类）" sheetId="4" r:id="rId4"/>
    <sheet name="2024年公共财政预算基本支出表" sheetId="5" r:id="rId5"/>
    <sheet name="2024年政府性基金基金预算" sheetId="6" r:id="rId6"/>
    <sheet name="2024年政府性基金转移支付表" sheetId="7" r:id="rId7"/>
    <sheet name="2024年政府性基金专项债务限额和余额情况表" sheetId="8" r:id="rId8"/>
    <sheet name="2024年国有资本经营收支预算表" sheetId="9" r:id="rId9"/>
    <sheet name="2024年债务限额及余额情况" sheetId="10" r:id="rId10"/>
  </sheets>
  <definedNames>
    <definedName name="_xlnm.Print_Area" localSheetId="2">'2024年公共财政预算（功能分类）'!$D:$E</definedName>
    <definedName name="_xlnm.Print_Area">#N/A</definedName>
    <definedName name="_xlnm.Print_Titles" localSheetId="2">'2024年公共财政预算（功能分类）'!$2:$5</definedName>
    <definedName name="_xlnm.Print_Titles" localSheetId="5">'2024年政府性基金基金预算'!$2:$5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<sst xmlns="http://schemas.openxmlformats.org/spreadsheetml/2006/main" count="1468" uniqueCount="1210">
  <si>
    <t>2024年一般公共预算收入表</t>
  </si>
  <si>
    <t>项目</t>
  </si>
  <si>
    <t>上年预算数</t>
  </si>
  <si>
    <t>预算数</t>
  </si>
  <si>
    <t>代码</t>
  </si>
  <si>
    <t>名称</t>
  </si>
  <si>
    <t>金额</t>
  </si>
  <si>
    <t>其中：县本级</t>
  </si>
  <si>
    <t>为上年预算数的%</t>
  </si>
  <si>
    <t>为上年执行数的%</t>
  </si>
  <si>
    <t xml:space="preserve">  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</si>
  <si>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</si>
  <si>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</si>
  <si>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</si>
  <si>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</si>
  <si>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</si>
  <si>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</si>
  <si>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</si>
  <si>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</si>
  <si>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</si>
  <si>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</si>
  <si>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</si>
  <si>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</si>
  <si>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</si>
  <si>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</si>
  <si>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</si>
  <si>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</si>
  <si>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 xml:space="preserve">  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</si>
  <si>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</si>
  <si>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</si>
  <si>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</si>
  <si>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</si>
  <si>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</si>
  <si>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</si>
  <si>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</si>
  <si>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</si>
  <si>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</si>
  <si>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收入总计</t>
  </si>
  <si>
    <t>2024年一般公共预算支出表</t>
  </si>
  <si>
    <t>上年
预算数</t>
  </si>
  <si>
    <t>科目编码</t>
  </si>
  <si>
    <t>科目名称</t>
  </si>
  <si>
    <t>201</t>
  </si>
  <si>
    <t>一般公共服务支出</t>
  </si>
  <si>
    <t>20101</t>
  </si>
  <si>
    <t>人大事务</t>
  </si>
  <si>
    <t>20102</t>
  </si>
  <si>
    <t>政协事务</t>
  </si>
  <si>
    <t>20103</t>
  </si>
  <si>
    <t>政府办公厅（室）及相关机构事务</t>
  </si>
  <si>
    <t>20104</t>
  </si>
  <si>
    <t>发展与改革事务</t>
  </si>
  <si>
    <t>20105</t>
  </si>
  <si>
    <t>统计信息事务</t>
  </si>
  <si>
    <t>20106</t>
  </si>
  <si>
    <t>财政事务</t>
  </si>
  <si>
    <t>20107</t>
  </si>
  <si>
    <t>税收事务</t>
  </si>
  <si>
    <t>20108</t>
  </si>
  <si>
    <t>审计事务</t>
  </si>
  <si>
    <t>20109</t>
  </si>
  <si>
    <t>海关事务</t>
  </si>
  <si>
    <t>20111</t>
  </si>
  <si>
    <t>纪检监察事务</t>
  </si>
  <si>
    <t>20113</t>
  </si>
  <si>
    <t>商贸事务</t>
  </si>
  <si>
    <t>20114</t>
  </si>
  <si>
    <t>知识产权事务</t>
  </si>
  <si>
    <t>20123</t>
  </si>
  <si>
    <t>民族事务</t>
  </si>
  <si>
    <t>20125</t>
  </si>
  <si>
    <t>港澳台事务</t>
  </si>
  <si>
    <t>20126</t>
  </si>
  <si>
    <t>档案事务</t>
  </si>
  <si>
    <t>20128</t>
  </si>
  <si>
    <t>民主党派及工商联事务</t>
  </si>
  <si>
    <t>20129</t>
  </si>
  <si>
    <t>群众团体事务</t>
  </si>
  <si>
    <t>20131</t>
  </si>
  <si>
    <t>党委办公厅（室）及相关机构事务</t>
  </si>
  <si>
    <t>20132</t>
  </si>
  <si>
    <t>组织事务</t>
  </si>
  <si>
    <t>20133</t>
  </si>
  <si>
    <t>宣传事务</t>
  </si>
  <si>
    <t>20134</t>
  </si>
  <si>
    <t>统战事务</t>
  </si>
  <si>
    <t>20135</t>
  </si>
  <si>
    <t>对外联络事务</t>
  </si>
  <si>
    <t>20136</t>
  </si>
  <si>
    <t>其他共产党事务支出</t>
  </si>
  <si>
    <t>20137</t>
  </si>
  <si>
    <t>网信事务</t>
  </si>
  <si>
    <t>20138</t>
  </si>
  <si>
    <t>市场监督管理事务</t>
  </si>
  <si>
    <t>社会工作事务</t>
  </si>
  <si>
    <t>信访事务</t>
  </si>
  <si>
    <t>20199</t>
  </si>
  <si>
    <t>其他一般公共服务支出</t>
  </si>
  <si>
    <t>202</t>
  </si>
  <si>
    <t>外交支出</t>
  </si>
  <si>
    <t>20201</t>
  </si>
  <si>
    <t>外交管理事务</t>
  </si>
  <si>
    <t>20202</t>
  </si>
  <si>
    <t>驻外机构</t>
  </si>
  <si>
    <t>20203</t>
  </si>
  <si>
    <t>对外援助</t>
  </si>
  <si>
    <t>20204</t>
  </si>
  <si>
    <t>国际组织</t>
  </si>
  <si>
    <t>20205</t>
  </si>
  <si>
    <t>对外合作与交流</t>
  </si>
  <si>
    <t>20206</t>
  </si>
  <si>
    <t>对外宣传</t>
  </si>
  <si>
    <t>20207</t>
  </si>
  <si>
    <t>边界勘界联检</t>
  </si>
  <si>
    <t>20208</t>
  </si>
  <si>
    <t>国际发展合作</t>
  </si>
  <si>
    <t>20299</t>
  </si>
  <si>
    <t>其他外交支出</t>
  </si>
  <si>
    <t>203</t>
  </si>
  <si>
    <t>国防支出</t>
  </si>
  <si>
    <t>20301</t>
  </si>
  <si>
    <t>军费</t>
  </si>
  <si>
    <t>20304</t>
  </si>
  <si>
    <t>国防科研事业</t>
  </si>
  <si>
    <t>20305</t>
  </si>
  <si>
    <t>专项工程</t>
  </si>
  <si>
    <t>20306</t>
  </si>
  <si>
    <t>国防动员</t>
  </si>
  <si>
    <t>20399</t>
  </si>
  <si>
    <t>其他国防支出</t>
  </si>
  <si>
    <t>204</t>
  </si>
  <si>
    <t>公共安全支出</t>
  </si>
  <si>
    <t>20401</t>
  </si>
  <si>
    <t>武装警察部队</t>
  </si>
  <si>
    <t>20402</t>
  </si>
  <si>
    <t>公安</t>
  </si>
  <si>
    <t>20403</t>
  </si>
  <si>
    <t>国家安全</t>
  </si>
  <si>
    <t>20404</t>
  </si>
  <si>
    <t>检察</t>
  </si>
  <si>
    <t>20405</t>
  </si>
  <si>
    <t>法院</t>
  </si>
  <si>
    <t>20406</t>
  </si>
  <si>
    <t>司法</t>
  </si>
  <si>
    <t>20407</t>
  </si>
  <si>
    <t>监狱</t>
  </si>
  <si>
    <t>20408</t>
  </si>
  <si>
    <t>强制隔离戒毒</t>
  </si>
  <si>
    <t>20409</t>
  </si>
  <si>
    <t>国家保密</t>
  </si>
  <si>
    <t>20410</t>
  </si>
  <si>
    <t>缉私警察</t>
  </si>
  <si>
    <t>20499</t>
  </si>
  <si>
    <t>其他公共安全支出</t>
  </si>
  <si>
    <t>205</t>
  </si>
  <si>
    <t>教育支出</t>
  </si>
  <si>
    <t>20501</t>
  </si>
  <si>
    <t>教育管理事务</t>
  </si>
  <si>
    <t>20502</t>
  </si>
  <si>
    <t>普通教育</t>
  </si>
  <si>
    <t>20503</t>
  </si>
  <si>
    <t>职业教育</t>
  </si>
  <si>
    <t>20504</t>
  </si>
  <si>
    <t>成人教育</t>
  </si>
  <si>
    <t>20505</t>
  </si>
  <si>
    <t>广播电视教育</t>
  </si>
  <si>
    <t>20506</t>
  </si>
  <si>
    <t>留学教育</t>
  </si>
  <si>
    <t>20507</t>
  </si>
  <si>
    <t>特殊教育</t>
  </si>
  <si>
    <t>20508</t>
  </si>
  <si>
    <t>进修及培训</t>
  </si>
  <si>
    <t>20509</t>
  </si>
  <si>
    <t>教育费附加安排的支出</t>
  </si>
  <si>
    <t>20599</t>
  </si>
  <si>
    <t>其他教育支出</t>
  </si>
  <si>
    <t>206</t>
  </si>
  <si>
    <t>科学技术支出</t>
  </si>
  <si>
    <t>20601</t>
  </si>
  <si>
    <t>科学技术管理事务</t>
  </si>
  <si>
    <t>20602</t>
  </si>
  <si>
    <t>基础研究</t>
  </si>
  <si>
    <t>20603</t>
  </si>
  <si>
    <t>应用研究</t>
  </si>
  <si>
    <t>20604</t>
  </si>
  <si>
    <t>技术研究与开发</t>
  </si>
  <si>
    <t>20605</t>
  </si>
  <si>
    <t>科技条件与服务</t>
  </si>
  <si>
    <t>20606</t>
  </si>
  <si>
    <t>社会科学</t>
  </si>
  <si>
    <t>20607</t>
  </si>
  <si>
    <t>科学技术普及</t>
  </si>
  <si>
    <t>20608</t>
  </si>
  <si>
    <t>科技交流与合作</t>
  </si>
  <si>
    <t>20609</t>
  </si>
  <si>
    <t>科技重大项目</t>
  </si>
  <si>
    <t>20699</t>
  </si>
  <si>
    <t>其他科学技术支出</t>
  </si>
  <si>
    <t>207</t>
  </si>
  <si>
    <t>文化旅游体育与传媒支出</t>
  </si>
  <si>
    <t>20701</t>
  </si>
  <si>
    <t>文化和旅游</t>
  </si>
  <si>
    <t>20702</t>
  </si>
  <si>
    <t>文物</t>
  </si>
  <si>
    <t>20703</t>
  </si>
  <si>
    <t>体育</t>
  </si>
  <si>
    <t>20706</t>
  </si>
  <si>
    <t>新闻出版电影</t>
  </si>
  <si>
    <t>20708</t>
  </si>
  <si>
    <t>广播电视</t>
  </si>
  <si>
    <t>20799</t>
  </si>
  <si>
    <t>其他文化旅游体育与传媒支出</t>
  </si>
  <si>
    <t>208</t>
  </si>
  <si>
    <t>社会保障和就业支出</t>
  </si>
  <si>
    <t>20801</t>
  </si>
  <si>
    <t>人力资源和社会保障管理事务</t>
  </si>
  <si>
    <t>20802</t>
  </si>
  <si>
    <t>民政管理事务</t>
  </si>
  <si>
    <t>20805</t>
  </si>
  <si>
    <t>行政事业单位养老支出</t>
  </si>
  <si>
    <t>20806</t>
  </si>
  <si>
    <t>企业改革补助</t>
  </si>
  <si>
    <t>20807</t>
  </si>
  <si>
    <t>就业补助</t>
  </si>
  <si>
    <t>20808</t>
  </si>
  <si>
    <t>抚恤</t>
  </si>
  <si>
    <t>20809</t>
  </si>
  <si>
    <t>退役安置</t>
  </si>
  <si>
    <t>20810</t>
  </si>
  <si>
    <t>社会福利</t>
  </si>
  <si>
    <t>20811</t>
  </si>
  <si>
    <t>残疾人事业</t>
  </si>
  <si>
    <t>20816</t>
  </si>
  <si>
    <t>红十字事业</t>
  </si>
  <si>
    <t>20819</t>
  </si>
  <si>
    <t>最低生活保障</t>
  </si>
  <si>
    <t>20820</t>
  </si>
  <si>
    <t>临时救助</t>
  </si>
  <si>
    <t>20821</t>
  </si>
  <si>
    <t>特困人员救助供养</t>
  </si>
  <si>
    <t>20824</t>
  </si>
  <si>
    <t>补充道路交通事故社会救助基金</t>
  </si>
  <si>
    <t>20825</t>
  </si>
  <si>
    <t>其他生活救助</t>
  </si>
  <si>
    <t>20826</t>
  </si>
  <si>
    <t>财政对基本养老保险基金的补助</t>
  </si>
  <si>
    <t>20827</t>
  </si>
  <si>
    <t>财政对其他社会保险基金的补助</t>
  </si>
  <si>
    <t>20828</t>
  </si>
  <si>
    <t>退役军人管理事务</t>
  </si>
  <si>
    <t>20830</t>
  </si>
  <si>
    <t>财政代缴社会保险费支出</t>
  </si>
  <si>
    <t>20899</t>
  </si>
  <si>
    <t>其他社会保障和就业支出</t>
  </si>
  <si>
    <t>210</t>
  </si>
  <si>
    <t>卫生健康支出</t>
  </si>
  <si>
    <t>21001</t>
  </si>
  <si>
    <t>卫生健康管理事务</t>
  </si>
  <si>
    <t>21002</t>
  </si>
  <si>
    <t>公立医院</t>
  </si>
  <si>
    <t>21003</t>
  </si>
  <si>
    <t>基层医疗卫生机构</t>
  </si>
  <si>
    <t>21004</t>
  </si>
  <si>
    <t>公共卫生</t>
  </si>
  <si>
    <t>21006</t>
  </si>
  <si>
    <t>中医药</t>
  </si>
  <si>
    <t>—</t>
  </si>
  <si>
    <t>21007</t>
  </si>
  <si>
    <t>计划生育事务</t>
  </si>
  <si>
    <t>21011</t>
  </si>
  <si>
    <t>行政事业单位医疗</t>
  </si>
  <si>
    <t>21012</t>
  </si>
  <si>
    <t>财政对基本医疗保险基金的补助</t>
  </si>
  <si>
    <t>21013</t>
  </si>
  <si>
    <t>医疗救助</t>
  </si>
  <si>
    <t>21014</t>
  </si>
  <si>
    <t>优抚对象医疗</t>
  </si>
  <si>
    <t>21015</t>
  </si>
  <si>
    <t>医疗保障管理事务</t>
  </si>
  <si>
    <t>21016</t>
  </si>
  <si>
    <t>老龄卫生健康事务</t>
  </si>
  <si>
    <t>中医药事务</t>
  </si>
  <si>
    <t>疾病预防控制事务</t>
  </si>
  <si>
    <t>21099</t>
  </si>
  <si>
    <t>其他卫生健康支出</t>
  </si>
  <si>
    <t>211</t>
  </si>
  <si>
    <t>节能环保支出</t>
  </si>
  <si>
    <t>21101</t>
  </si>
  <si>
    <t>环境保护管理事务</t>
  </si>
  <si>
    <t>21102</t>
  </si>
  <si>
    <t>环境监测与监察</t>
  </si>
  <si>
    <t>21103</t>
  </si>
  <si>
    <t>污染防治</t>
  </si>
  <si>
    <t>21104</t>
  </si>
  <si>
    <t>自然生态保护</t>
  </si>
  <si>
    <t>21105</t>
  </si>
  <si>
    <t>天然林保护(森林保护修复)</t>
  </si>
  <si>
    <t>21106</t>
  </si>
  <si>
    <t>退耕还林还草</t>
  </si>
  <si>
    <t>21107</t>
  </si>
  <si>
    <t>风沙荒漠治理</t>
  </si>
  <si>
    <t>21108</t>
  </si>
  <si>
    <t>退牧还草</t>
  </si>
  <si>
    <t>21109</t>
  </si>
  <si>
    <t>已垦草原退耕还草</t>
  </si>
  <si>
    <t>21110</t>
  </si>
  <si>
    <t>能源节约利用</t>
  </si>
  <si>
    <t>21111</t>
  </si>
  <si>
    <t>污染减排</t>
  </si>
  <si>
    <t>21112</t>
  </si>
  <si>
    <t>可再生能源</t>
  </si>
  <si>
    <t>21113</t>
  </si>
  <si>
    <t>循环经济</t>
  </si>
  <si>
    <t>21114</t>
  </si>
  <si>
    <t>能源管理事务</t>
  </si>
  <si>
    <t>21199</t>
  </si>
  <si>
    <t>其他节能环保支出</t>
  </si>
  <si>
    <t>212</t>
  </si>
  <si>
    <t>城乡社区支出</t>
  </si>
  <si>
    <t>21201</t>
  </si>
  <si>
    <t>城乡社区管理事务</t>
  </si>
  <si>
    <t>21202</t>
  </si>
  <si>
    <t>城乡社区规划与管理</t>
  </si>
  <si>
    <t>21203</t>
  </si>
  <si>
    <t>城乡社区公共设施</t>
  </si>
  <si>
    <t>21205</t>
  </si>
  <si>
    <t>城乡社区环境卫生</t>
  </si>
  <si>
    <t>21206</t>
  </si>
  <si>
    <t>建设市场管理与监督</t>
  </si>
  <si>
    <t>21299</t>
  </si>
  <si>
    <t>其他城乡社区支出</t>
  </si>
  <si>
    <t>213</t>
  </si>
  <si>
    <t>农林水支出</t>
  </si>
  <si>
    <t>21301</t>
  </si>
  <si>
    <t>农业农村</t>
  </si>
  <si>
    <t>21302</t>
  </si>
  <si>
    <t>林业和草原</t>
  </si>
  <si>
    <t>21303</t>
  </si>
  <si>
    <t>水利</t>
  </si>
  <si>
    <t>21305</t>
  </si>
  <si>
    <t>巩固脱贫攻坚成果衔接乡村振兴</t>
  </si>
  <si>
    <t>21307</t>
  </si>
  <si>
    <t>农村综合改革</t>
  </si>
  <si>
    <t>21308</t>
  </si>
  <si>
    <t>普惠金融发展支出</t>
  </si>
  <si>
    <t>21309</t>
  </si>
  <si>
    <t>目标价格补贴</t>
  </si>
  <si>
    <t>21399</t>
  </si>
  <si>
    <t>其他农林水支出</t>
  </si>
  <si>
    <t>214</t>
  </si>
  <si>
    <t>交通运输支出</t>
  </si>
  <si>
    <t>21401</t>
  </si>
  <si>
    <t>公路水路运输</t>
  </si>
  <si>
    <t>21402</t>
  </si>
  <si>
    <t>铁路运输</t>
  </si>
  <si>
    <t>21403</t>
  </si>
  <si>
    <t>民用航空运输</t>
  </si>
  <si>
    <t>21405</t>
  </si>
  <si>
    <t>邮政业支出</t>
  </si>
  <si>
    <t>21406</t>
  </si>
  <si>
    <t>车辆购置税支出</t>
  </si>
  <si>
    <t>21499</t>
  </si>
  <si>
    <t>其他交通运输支出</t>
  </si>
  <si>
    <t>215</t>
  </si>
  <si>
    <t>资源勘探工业信息等支出</t>
  </si>
  <si>
    <t>21501</t>
  </si>
  <si>
    <t>资源勘探开发</t>
  </si>
  <si>
    <t>21502</t>
  </si>
  <si>
    <t>制造业</t>
  </si>
  <si>
    <t>21503</t>
  </si>
  <si>
    <t>建筑业</t>
  </si>
  <si>
    <t>21505</t>
  </si>
  <si>
    <t>工业和信息产业监管</t>
  </si>
  <si>
    <t>21507</t>
  </si>
  <si>
    <t>国有资产监管</t>
  </si>
  <si>
    <t>21508</t>
  </si>
  <si>
    <t>支持中小企业发展和管理支出</t>
  </si>
  <si>
    <t>21599</t>
  </si>
  <si>
    <t>其他资源勘探工业信息等支出</t>
  </si>
  <si>
    <t>216</t>
  </si>
  <si>
    <t>商业服务业等支出</t>
  </si>
  <si>
    <t>21602</t>
  </si>
  <si>
    <t>商业流通事务</t>
  </si>
  <si>
    <t>21606</t>
  </si>
  <si>
    <t>涉外发展服务支出</t>
  </si>
  <si>
    <t>21699</t>
  </si>
  <si>
    <t>其他商业服务业等支出</t>
  </si>
  <si>
    <t>217</t>
  </si>
  <si>
    <t>金融支出</t>
  </si>
  <si>
    <t>21701</t>
  </si>
  <si>
    <t>金融部门行政支出</t>
  </si>
  <si>
    <t>21702</t>
  </si>
  <si>
    <t>金融部门监管支出</t>
  </si>
  <si>
    <t>21703</t>
  </si>
  <si>
    <t>金融发展支出</t>
  </si>
  <si>
    <t>21704</t>
  </si>
  <si>
    <t>金融调控支出</t>
  </si>
  <si>
    <t>21799</t>
  </si>
  <si>
    <t>其他金融支出</t>
  </si>
  <si>
    <t>219</t>
  </si>
  <si>
    <t>援助其他地区支出</t>
  </si>
  <si>
    <t>21901</t>
  </si>
  <si>
    <t>一般公共服务</t>
  </si>
  <si>
    <t>21902</t>
  </si>
  <si>
    <t>教育</t>
  </si>
  <si>
    <t>21903</t>
  </si>
  <si>
    <t>文化旅游体育与传媒</t>
  </si>
  <si>
    <t>21904</t>
  </si>
  <si>
    <t>卫生健康</t>
  </si>
  <si>
    <t>21905</t>
  </si>
  <si>
    <t>节能环保</t>
  </si>
  <si>
    <t>21906</t>
  </si>
  <si>
    <t>21907</t>
  </si>
  <si>
    <t>交通运输</t>
  </si>
  <si>
    <t>21908</t>
  </si>
  <si>
    <t>住房保障</t>
  </si>
  <si>
    <t>21999</t>
  </si>
  <si>
    <t>其他支出</t>
  </si>
  <si>
    <t>220</t>
  </si>
  <si>
    <t>自然资源海洋气象等支出</t>
  </si>
  <si>
    <t>22001</t>
  </si>
  <si>
    <t>自然资源事务</t>
  </si>
  <si>
    <t>22005</t>
  </si>
  <si>
    <t>气象事务</t>
  </si>
  <si>
    <t>22099</t>
  </si>
  <si>
    <t>其他自然资源海洋气象等支出</t>
  </si>
  <si>
    <t>221</t>
  </si>
  <si>
    <t>住房保障支出</t>
  </si>
  <si>
    <t>22101</t>
  </si>
  <si>
    <t>保障性安居工程支出</t>
  </si>
  <si>
    <t>22102</t>
  </si>
  <si>
    <t>住房改革支出</t>
  </si>
  <si>
    <t>22103</t>
  </si>
  <si>
    <t>城乡社区住宅</t>
  </si>
  <si>
    <t>222</t>
  </si>
  <si>
    <t>粮油物资储备支出</t>
  </si>
  <si>
    <t>22201</t>
  </si>
  <si>
    <t>粮油物资事务</t>
  </si>
  <si>
    <t>22203</t>
  </si>
  <si>
    <t>能源储备</t>
  </si>
  <si>
    <t>22204</t>
  </si>
  <si>
    <t>粮油储备</t>
  </si>
  <si>
    <t>22205</t>
  </si>
  <si>
    <t>重要商品储备</t>
  </si>
  <si>
    <t>224</t>
  </si>
  <si>
    <t>灾害防治及应急管理支出</t>
  </si>
  <si>
    <t>22401</t>
  </si>
  <si>
    <t>应急管理事务</t>
  </si>
  <si>
    <t>22402</t>
  </si>
  <si>
    <t>消防救援事务</t>
  </si>
  <si>
    <t>22404</t>
  </si>
  <si>
    <t>矿山安全</t>
  </si>
  <si>
    <t>22405</t>
  </si>
  <si>
    <t>地震事务</t>
  </si>
  <si>
    <t>22406</t>
  </si>
  <si>
    <t>自然灾害防治</t>
  </si>
  <si>
    <t>22407</t>
  </si>
  <si>
    <t>自然灾害救灾及恢复重建支出</t>
  </si>
  <si>
    <t>22499</t>
  </si>
  <si>
    <t>其他灾害防治及应急管理支出</t>
  </si>
  <si>
    <t>227</t>
  </si>
  <si>
    <t>预备费</t>
  </si>
  <si>
    <t>229</t>
  </si>
  <si>
    <t>22902</t>
  </si>
  <si>
    <t>年初预留</t>
  </si>
  <si>
    <t>22999</t>
  </si>
  <si>
    <t>债务还本支出</t>
  </si>
  <si>
    <t>中央政府国内债务还本支出</t>
  </si>
  <si>
    <t>中央政府国外债务还本支出</t>
  </si>
  <si>
    <t>地方政府一般债务还本支出</t>
  </si>
  <si>
    <t>232</t>
  </si>
  <si>
    <t>债务付息支出</t>
  </si>
  <si>
    <t>中央政府国内债务付息支出</t>
  </si>
  <si>
    <t>中央政府国外债务付息支出</t>
  </si>
  <si>
    <t>23203</t>
  </si>
  <si>
    <t>地方政府一般债务付息支出</t>
  </si>
  <si>
    <t>233</t>
  </si>
  <si>
    <t>债务发行费用支出</t>
  </si>
  <si>
    <t>中央政府国内债务发行费用支出</t>
  </si>
  <si>
    <t>中央政府国外债务发行费用支出</t>
  </si>
  <si>
    <t>23303</t>
  </si>
  <si>
    <t>地方政府一般债务发行费用支出</t>
  </si>
  <si>
    <t xml:space="preserve"> 支出总计</t>
  </si>
  <si>
    <t>收入</t>
  </si>
  <si>
    <t>支出</t>
  </si>
  <si>
    <t>预算数（不含上级专项性质转移支付）金额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</si>
  <si>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</si>
  <si>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</si>
  <si>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</si>
  <si>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</si>
  <si>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</si>
  <si>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</si>
  <si>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2010104</t>
  </si>
  <si>
    <t xml:space="preserve">    人大会议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</si>
  <si>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</si>
  <si>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</si>
  <si>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</si>
  <si>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</si>
  <si>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2010204</t>
  </si>
  <si>
    <t xml:space="preserve">    政协会议</t>
  </si>
  <si>
    <t xml:space="preserve">  20103</t>
  </si>
  <si>
    <t xml:space="preserve">  政府办公厅(室)及相关机构事务</t>
  </si>
  <si>
    <t xml:space="preserve">    2010301</t>
  </si>
  <si>
    <t xml:space="preserve">    2010302</t>
  </si>
  <si>
    <t xml:space="preserve">    2010350</t>
  </si>
  <si>
    <t xml:space="preserve">    事业运行</t>
  </si>
  <si>
    <t xml:space="preserve">    2010399</t>
  </si>
  <si>
    <t xml:space="preserve">    其他政府办公厅(室)及相关机构事务支出</t>
  </si>
  <si>
    <t xml:space="preserve">  20104</t>
  </si>
  <si>
    <t xml:space="preserve">  发展与改革事务</t>
  </si>
  <si>
    <t xml:space="preserve">    2010401</t>
  </si>
  <si>
    <t xml:space="preserve">    2010402</t>
  </si>
  <si>
    <t xml:space="preserve">    2010405</t>
  </si>
  <si>
    <t xml:space="preserve">    日常经济运行调节</t>
  </si>
  <si>
    <t xml:space="preserve">    2010499</t>
  </si>
  <si>
    <t xml:space="preserve">    其他发展与改革事务支出</t>
  </si>
  <si>
    <t xml:space="preserve">  20105</t>
  </si>
  <si>
    <t xml:space="preserve">  统计信息事务</t>
  </si>
  <si>
    <t xml:space="preserve">    2010501</t>
  </si>
  <si>
    <t xml:space="preserve">    2010502</t>
  </si>
  <si>
    <t xml:space="preserve">    2010550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</si>
  <si>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</si>
  <si>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</si>
  <si>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</si>
  <si>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</si>
  <si>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2010650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</si>
  <si>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</si>
  <si>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</si>
  <si>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</si>
  <si>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</si>
  <si>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</si>
  <si>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</si>
  <si>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</si>
  <si>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</si>
  <si>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</si>
  <si>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  2010802</t>
  </si>
  <si>
    <t xml:space="preserve">    2010850</t>
  </si>
  <si>
    <t xml:space="preserve">    2010899</t>
  </si>
  <si>
    <t xml:space="preserve">    其他审计事务支出</t>
  </si>
  <si>
    <t xml:space="preserve">  20111</t>
  </si>
  <si>
    <t xml:space="preserve">  纪检监察事务</t>
  </si>
  <si>
    <t xml:space="preserve">    2011101</t>
  </si>
  <si>
    <t xml:space="preserve">    2011102</t>
  </si>
  <si>
    <t xml:space="preserve">    2011150</t>
  </si>
  <si>
    <t xml:space="preserve">  20113</t>
  </si>
  <si>
    <t xml:space="preserve">  商贸事务</t>
  </si>
  <si>
    <t xml:space="preserve">    2011302</t>
  </si>
  <si>
    <t xml:space="preserve">    2011308</t>
  </si>
  <si>
    <t xml:space="preserve">    招商引资</t>
  </si>
  <si>
    <t xml:space="preserve">    2011350</t>
  </si>
  <si>
    <t xml:space="preserve">    2011399</t>
  </si>
  <si>
    <t xml:space="preserve">    其他商贸事务支出</t>
  </si>
  <si>
    <t xml:space="preserve">  20126</t>
  </si>
  <si>
    <t xml:space="preserve">  档案事务</t>
  </si>
  <si>
    <t xml:space="preserve">    2012601</t>
  </si>
  <si>
    <t xml:space="preserve">    2012604</t>
  </si>
  <si>
    <t xml:space="preserve">    档案馆</t>
  </si>
  <si>
    <t xml:space="preserve">  20128</t>
  </si>
  <si>
    <t xml:space="preserve">  民主党派及工商联事务</t>
  </si>
  <si>
    <t xml:space="preserve">    2012801</t>
  </si>
  <si>
    <t xml:space="preserve">    2012802</t>
  </si>
  <si>
    <t xml:space="preserve">    2012899</t>
  </si>
  <si>
    <t xml:space="preserve">    其他民主党派及工商联事务支出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</si>
  <si>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</si>
  <si>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</si>
  <si>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</si>
  <si>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</si>
  <si>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2012950</t>
  </si>
  <si>
    <t xml:space="preserve">  20131</t>
  </si>
  <si>
    <t xml:space="preserve">  党委办公厅(室)及相关机构事务</t>
  </si>
  <si>
    <t xml:space="preserve">    2013101</t>
  </si>
  <si>
    <t xml:space="preserve">    2013102</t>
  </si>
  <si>
    <t xml:space="preserve">    2013150</t>
  </si>
  <si>
    <t xml:space="preserve">    2013199</t>
  </si>
  <si>
    <t xml:space="preserve">    其他党委办公厅(室)及相关机构事务支出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</si>
  <si>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</si>
  <si>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</si>
  <si>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</si>
  <si>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</si>
  <si>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2013250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</si>
  <si>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</si>
  <si>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</si>
  <si>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</si>
  <si>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</si>
  <si>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</si>
  <si>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</si>
  <si>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  2013304</t>
  </si>
  <si>
    <t xml:space="preserve">    宣传管理</t>
  </si>
  <si>
    <t xml:space="preserve">    2013350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</si>
  <si>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</si>
  <si>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</si>
  <si>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</si>
  <si>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</si>
  <si>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  2013450</t>
  </si>
  <si>
    <t xml:space="preserve">  20136</t>
  </si>
  <si>
    <t xml:space="preserve">  其他共产党事务支出</t>
  </si>
  <si>
    <t xml:space="preserve">    2013601</t>
  </si>
  <si>
    <t xml:space="preserve">    2013602</t>
  </si>
  <si>
    <t xml:space="preserve">    2013650</t>
  </si>
  <si>
    <t xml:space="preserve">    2013699</t>
  </si>
  <si>
    <t xml:space="preserve">    其他共产党事务支出</t>
  </si>
  <si>
    <t xml:space="preserve">  20138</t>
  </si>
  <si>
    <t xml:space="preserve">  市场监督管理事务</t>
  </si>
  <si>
    <t xml:space="preserve">    2013801</t>
  </si>
  <si>
    <t xml:space="preserve">    2013802</t>
  </si>
  <si>
    <t xml:space="preserve">    2013816</t>
  </si>
  <si>
    <t xml:space="preserve">    食品安全监管</t>
  </si>
  <si>
    <t xml:space="preserve">    2013850</t>
  </si>
  <si>
    <t xml:space="preserve">    2013899</t>
  </si>
  <si>
    <t xml:space="preserve">    其他市场监督管理事务</t>
  </si>
  <si>
    <t xml:space="preserve">  20140</t>
  </si>
  <si>
    <t xml:space="preserve">  信访事务</t>
  </si>
  <si>
    <t xml:space="preserve">    2014004</t>
  </si>
  <si>
    <t xml:space="preserve">    信访业务</t>
  </si>
  <si>
    <t xml:space="preserve">    2014099</t>
  </si>
  <si>
    <t xml:space="preserve">    其他信访事务支出</t>
  </si>
  <si>
    <t xml:space="preserve">  20306</t>
  </si>
  <si>
    <t xml:space="preserve">  国防动员</t>
  </si>
  <si>
    <t xml:space="preserve">    2030601</t>
  </si>
  <si>
    <t xml:space="preserve">    兵役征集</t>
  </si>
  <si>
    <t xml:space="preserve">    2030607</t>
  </si>
  <si>
    <t xml:space="preserve">    民兵</t>
  </si>
  <si>
    <t xml:space="preserve">    2030699</t>
  </si>
  <si>
    <t xml:space="preserve">    其他国防动员支出</t>
  </si>
  <si>
    <t xml:space="preserve">  20402</t>
  </si>
  <si>
    <t xml:space="preserve">  公安</t>
  </si>
  <si>
    <t xml:space="preserve">    2040201</t>
  </si>
  <si>
    <t xml:space="preserve">    2040202</t>
  </si>
  <si>
    <t xml:space="preserve">    2040250</t>
  </si>
  <si>
    <t xml:space="preserve">    2040299</t>
  </si>
  <si>
    <t xml:space="preserve">    其他公安支出</t>
  </si>
  <si>
    <t xml:space="preserve">  20406</t>
  </si>
  <si>
    <t xml:space="preserve">  司法</t>
  </si>
  <si>
    <t xml:space="preserve">    2040601</t>
  </si>
  <si>
    <t xml:space="preserve">    2040602</t>
  </si>
  <si>
    <t xml:space="preserve">    2040650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</si>
  <si>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</si>
  <si>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</si>
  <si>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</si>
  <si>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</si>
  <si>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 xml:space="preserve">  20501</t>
  </si>
  <si>
    <t xml:space="preserve">  教育管理事务</t>
  </si>
  <si>
    <t xml:space="preserve">    2050101</t>
  </si>
  <si>
    <t xml:space="preserve">    2050102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</si>
  <si>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</si>
  <si>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</si>
  <si>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</si>
  <si>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</si>
  <si>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</si>
  <si>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</si>
  <si>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</si>
  <si>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</si>
  <si>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</si>
  <si>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</si>
  <si>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</si>
  <si>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</si>
  <si>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</si>
  <si>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</si>
  <si>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</si>
  <si>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</si>
  <si>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</si>
  <si>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</si>
  <si>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</si>
  <si>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</si>
  <si>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</si>
  <si>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</si>
  <si>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  2050802</t>
  </si>
  <si>
    <t xml:space="preserve">    干部教育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</si>
  <si>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</si>
  <si>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</si>
  <si>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</si>
  <si>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</si>
  <si>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</si>
  <si>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</si>
  <si>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</si>
  <si>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</si>
  <si>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 xml:space="preserve">  20601</t>
  </si>
  <si>
    <t xml:space="preserve">  科学技术管理事务</t>
  </si>
  <si>
    <t xml:space="preserve">    2060101</t>
  </si>
  <si>
    <t xml:space="preserve">    2060102</t>
  </si>
  <si>
    <t xml:space="preserve">  20701</t>
  </si>
  <si>
    <t xml:space="preserve">  文化和旅游</t>
  </si>
  <si>
    <t xml:space="preserve">    2070101</t>
  </si>
  <si>
    <t xml:space="preserve">    2070105</t>
  </si>
  <si>
    <t xml:space="preserve">    文化展示及纪念机构</t>
  </si>
  <si>
    <t xml:space="preserve">    2070107</t>
  </si>
  <si>
    <t xml:space="preserve">    艺术表演团体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</si>
  <si>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</si>
  <si>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</si>
  <si>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</si>
  <si>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</si>
  <si>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2070112</t>
  </si>
  <si>
    <t xml:space="preserve">    文化和旅游市场管理</t>
  </si>
  <si>
    <t xml:space="preserve">    2070114</t>
  </si>
  <si>
    <t xml:space="preserve">    文化和旅游管理事务</t>
  </si>
  <si>
    <t xml:space="preserve">    2070199</t>
  </si>
  <si>
    <t xml:space="preserve">    其他文化和旅游支出</t>
  </si>
  <si>
    <t xml:space="preserve">  20702</t>
  </si>
  <si>
    <t xml:space="preserve">  文物</t>
  </si>
  <si>
    <t xml:space="preserve">    2070204</t>
  </si>
  <si>
    <t xml:space="preserve">    文物保护</t>
  </si>
  <si>
    <t xml:space="preserve">  20703</t>
  </si>
  <si>
    <t xml:space="preserve">  体育</t>
  </si>
  <si>
    <t xml:space="preserve">    2070306</t>
  </si>
  <si>
    <t xml:space="preserve">    体育训练</t>
  </si>
  <si>
    <t xml:space="preserve">  20708</t>
  </si>
  <si>
    <t xml:space="preserve">  广播电视</t>
  </si>
  <si>
    <t xml:space="preserve">    2070808</t>
  </si>
  <si>
    <t xml:space="preserve">    广播电视事务</t>
  </si>
  <si>
    <t xml:space="preserve">  20801</t>
  </si>
  <si>
    <t xml:space="preserve">  人力资源和社会保障管理事务</t>
  </si>
  <si>
    <t xml:space="preserve">    2080101</t>
  </si>
  <si>
    <t xml:space="preserve">    2080102</t>
  </si>
  <si>
    <t xml:space="preserve">    2080150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</si>
  <si>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</si>
  <si>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</si>
  <si>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</si>
  <si>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</si>
  <si>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</si>
  <si>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2080208</t>
  </si>
  <si>
    <t xml:space="preserve">    基层政权建设和社区治理</t>
  </si>
  <si>
    <t xml:space="preserve">    2080299</t>
  </si>
  <si>
    <t xml:space="preserve">    其他民政管理事务支出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</si>
  <si>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</si>
  <si>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</si>
  <si>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</si>
  <si>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</si>
  <si>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</si>
  <si>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</si>
  <si>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2080507</t>
  </si>
  <si>
    <t xml:space="preserve">    对机关事业单位基本养老保险基金的补助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</si>
  <si>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</si>
  <si>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</si>
  <si>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</si>
  <si>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</si>
  <si>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20808</t>
  </si>
  <si>
    <t xml:space="preserve">  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</si>
  <si>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</si>
  <si>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</si>
  <si>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</si>
  <si>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</si>
  <si>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2080806</t>
  </si>
  <si>
    <t xml:space="preserve">    农村籍退役士兵老年生活补助</t>
  </si>
  <si>
    <t xml:space="preserve">    2080808</t>
  </si>
  <si>
    <t xml:space="preserve">    褒扬纪念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</si>
  <si>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</si>
  <si>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</si>
  <si>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</si>
  <si>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</si>
  <si>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</si>
  <si>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</si>
  <si>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</si>
  <si>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</si>
  <si>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</si>
  <si>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</si>
  <si>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</si>
  <si>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</si>
  <si>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  2081005</t>
  </si>
  <si>
    <t xml:space="preserve">    社会福利事业单位</t>
  </si>
  <si>
    <t xml:space="preserve">  20811</t>
  </si>
  <si>
    <t xml:space="preserve">  残疾人事业</t>
  </si>
  <si>
    <t xml:space="preserve">    2081101</t>
  </si>
  <si>
    <t xml:space="preserve">    2081107</t>
  </si>
  <si>
    <t xml:space="preserve">    残疾人生活和护理补贴</t>
  </si>
  <si>
    <t xml:space="preserve">    2081199</t>
  </si>
  <si>
    <t xml:space="preserve">    其他残疾人事业支出</t>
  </si>
  <si>
    <t xml:space="preserve">  20816</t>
  </si>
  <si>
    <t xml:space="preserve">  红十字事业</t>
  </si>
  <si>
    <t xml:space="preserve">    2081699</t>
  </si>
  <si>
    <t xml:space="preserve">    其他红十字事业支出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</si>
  <si>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</si>
  <si>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</si>
  <si>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</si>
  <si>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</si>
  <si>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</si>
  <si>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</si>
  <si>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 xml:space="preserve">  20820</t>
  </si>
  <si>
    <t xml:space="preserve">  临时救助</t>
  </si>
  <si>
    <t xml:space="preserve">    2082001</t>
  </si>
  <si>
    <t xml:space="preserve">    临时救助支出</t>
  </si>
  <si>
    <t xml:space="preserve">    2082002</t>
  </si>
  <si>
    <t xml:space="preserve">    流浪乞讨人员救助支出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</si>
  <si>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</si>
  <si>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</si>
  <si>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</si>
  <si>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</si>
  <si>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20826</t>
  </si>
  <si>
    <t xml:space="preserve">  财政对基本养老保险基金的补助</t>
  </si>
  <si>
    <t xml:space="preserve">    2082601</t>
  </si>
  <si>
    <t xml:space="preserve">    财政对企业职工基本养老保险基金的补助</t>
  </si>
  <si>
    <t xml:space="preserve">    2082602</t>
  </si>
  <si>
    <t xml:space="preserve">    财政对城乡居民基本养老保险基金的补助</t>
  </si>
  <si>
    <t xml:space="preserve">  20828</t>
  </si>
  <si>
    <t xml:space="preserve">  退役军人管理事务</t>
  </si>
  <si>
    <t xml:space="preserve">    2082801</t>
  </si>
  <si>
    <t xml:space="preserve">    2082804</t>
  </si>
  <si>
    <t xml:space="preserve">    拥军优属</t>
  </si>
  <si>
    <t xml:space="preserve">    2082850</t>
  </si>
  <si>
    <t xml:space="preserve">    2082899</t>
  </si>
  <si>
    <t xml:space="preserve">    其他退役军人事务管理支出</t>
  </si>
  <si>
    <t xml:space="preserve">  21001</t>
  </si>
  <si>
    <t xml:space="preserve">  卫生健康管理事务</t>
  </si>
  <si>
    <t xml:space="preserve">    2100101</t>
  </si>
  <si>
    <t xml:space="preserve">    2100102</t>
  </si>
  <si>
    <t xml:space="preserve">    2100199</t>
  </si>
  <si>
    <t xml:space="preserve">    其他卫生健康管理事务支出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</si>
  <si>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</si>
  <si>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</si>
  <si>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</si>
  <si>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</si>
  <si>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</si>
  <si>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</si>
  <si>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</si>
  <si>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</si>
  <si>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</si>
  <si>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</si>
  <si>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</si>
  <si>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</si>
  <si>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</si>
  <si>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</si>
  <si>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</si>
  <si>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</si>
  <si>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2100403</t>
  </si>
  <si>
    <t xml:space="preserve">    妇幼保健机构</t>
  </si>
  <si>
    <t xml:space="preserve">    2100408</t>
  </si>
  <si>
    <t xml:space="preserve">    基本公共卫生服务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</si>
  <si>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</si>
  <si>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</si>
  <si>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</si>
  <si>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</si>
  <si>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</si>
  <si>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</si>
  <si>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</si>
  <si>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</si>
  <si>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</si>
  <si>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</si>
  <si>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</si>
  <si>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</si>
  <si>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</si>
  <si>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</si>
  <si>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</si>
  <si>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</si>
  <si>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21012</t>
  </si>
  <si>
    <t xml:space="preserve">  财政对基本医疗保险基金的补助</t>
  </si>
  <si>
    <t xml:space="preserve">    2101202</t>
  </si>
  <si>
    <t xml:space="preserve">    财政对城乡居民基本医疗保险基金的补助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</si>
  <si>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</si>
  <si>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</si>
  <si>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</si>
  <si>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</si>
  <si>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21015</t>
  </si>
  <si>
    <t xml:space="preserve">  医疗保障管理事务</t>
  </si>
  <si>
    <t xml:space="preserve">    2101501</t>
  </si>
  <si>
    <t xml:space="preserve">    2101550</t>
  </si>
  <si>
    <t xml:space="preserve">    2101599</t>
  </si>
  <si>
    <t xml:space="preserve">    其他医疗保障管理事务支出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</si>
  <si>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</si>
  <si>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</si>
  <si>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</si>
  <si>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</si>
  <si>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 xml:space="preserve">  21104</t>
  </si>
  <si>
    <t xml:space="preserve">  自然生态保护</t>
  </si>
  <si>
    <t xml:space="preserve">    2110401</t>
  </si>
  <si>
    <t xml:space="preserve">    生态保护</t>
  </si>
  <si>
    <t xml:space="preserve">    2110402</t>
  </si>
  <si>
    <t xml:space="preserve">    农村环境保护</t>
  </si>
  <si>
    <t xml:space="preserve">  21201</t>
  </si>
  <si>
    <t xml:space="preserve">  城乡社区管理事务</t>
  </si>
  <si>
    <t xml:space="preserve">    2120101</t>
  </si>
  <si>
    <t xml:space="preserve">    2120104</t>
  </si>
  <si>
    <t xml:space="preserve">    城管执法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</si>
  <si>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</si>
  <si>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</si>
  <si>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</si>
  <si>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</si>
  <si>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</si>
  <si>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</si>
  <si>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</si>
  <si>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</si>
  <si>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</si>
  <si>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</si>
  <si>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</si>
  <si>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</si>
  <si>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</si>
  <si>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</si>
  <si>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</si>
  <si>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</si>
  <si>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 xml:space="preserve">  21301</t>
  </si>
  <si>
    <t xml:space="preserve">  农业农村</t>
  </si>
  <si>
    <t xml:space="preserve">    2130101</t>
  </si>
  <si>
    <t xml:space="preserve">    2130104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</si>
  <si>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</si>
  <si>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</si>
  <si>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</si>
  <si>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</si>
  <si>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2130111</t>
  </si>
  <si>
    <t xml:space="preserve">    统计监测与信息服务</t>
  </si>
  <si>
    <t xml:space="preserve">    2130126</t>
  </si>
  <si>
    <t xml:space="preserve">    农村社会事业</t>
  </si>
  <si>
    <t xml:space="preserve">    2130135</t>
  </si>
  <si>
    <t xml:space="preserve">    农业生态资源保护</t>
  </si>
  <si>
    <t xml:space="preserve">    2130199</t>
  </si>
  <si>
    <t xml:space="preserve">    其他农业农村支出</t>
  </si>
  <si>
    <t xml:space="preserve">  21302</t>
  </si>
  <si>
    <t xml:space="preserve">  林业和草原</t>
  </si>
  <si>
    <t xml:space="preserve">    2130201</t>
  </si>
  <si>
    <t xml:space="preserve">    2130204</t>
  </si>
  <si>
    <t xml:space="preserve">    事业机构</t>
  </si>
  <si>
    <t xml:space="preserve">    2130205</t>
  </si>
  <si>
    <t xml:space="preserve">    森林资源培育</t>
  </si>
  <si>
    <t xml:space="preserve">    2130207</t>
  </si>
  <si>
    <t xml:space="preserve">    森林资源管理</t>
  </si>
  <si>
    <t xml:space="preserve">    2130234</t>
  </si>
  <si>
    <t xml:space="preserve">    林业草原防灾减灾</t>
  </si>
  <si>
    <t xml:space="preserve">    2130299</t>
  </si>
  <si>
    <t xml:space="preserve">    其他林业和草原支出</t>
  </si>
  <si>
    <t xml:space="preserve">  21303</t>
  </si>
  <si>
    <t xml:space="preserve">  水利</t>
  </si>
  <si>
    <t xml:space="preserve">    2130301</t>
  </si>
  <si>
    <t xml:space="preserve">    2130303</t>
  </si>
  <si>
    <t xml:space="preserve">    机关服务</t>
  </si>
  <si>
    <t xml:space="preserve">    2130306</t>
  </si>
  <si>
    <t xml:space="preserve">    水利工程运行与维护</t>
  </si>
  <si>
    <t xml:space="preserve">    2130314</t>
  </si>
  <si>
    <t xml:space="preserve">    防汛</t>
  </si>
  <si>
    <t xml:space="preserve">    2130335</t>
  </si>
  <si>
    <t xml:space="preserve">    农村供水</t>
  </si>
  <si>
    <t xml:space="preserve">    2130399</t>
  </si>
  <si>
    <t xml:space="preserve">    其他水利支出</t>
  </si>
  <si>
    <t xml:space="preserve">  21305</t>
  </si>
  <si>
    <t xml:space="preserve">  巩固脱贫攻坚成果衔接乡村振兴</t>
  </si>
  <si>
    <t xml:space="preserve">    2130599</t>
  </si>
  <si>
    <t xml:space="preserve">    其他巩固脱贫攻坚成果衔接乡村振兴支出</t>
  </si>
  <si>
    <t xml:space="preserve">  21307</t>
  </si>
  <si>
    <t xml:space="preserve">  农村综合改革</t>
  </si>
  <si>
    <t xml:space="preserve">    2130701</t>
  </si>
  <si>
    <t xml:space="preserve">    对村级公益事业建设的补助</t>
  </si>
  <si>
    <t xml:space="preserve">    2130705</t>
  </si>
  <si>
    <t xml:space="preserve">    对村民委员会和村党支部的补助</t>
  </si>
  <si>
    <t xml:space="preserve">    2130706</t>
  </si>
  <si>
    <t xml:space="preserve">    对村集体经济组织的补助</t>
  </si>
  <si>
    <t xml:space="preserve">    2130707</t>
  </si>
  <si>
    <t xml:space="preserve">    农村综合改革示范试点补助</t>
  </si>
  <si>
    <t xml:space="preserve">    2130799</t>
  </si>
  <si>
    <t xml:space="preserve">    其他农村综合改革支出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</si>
  <si>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</si>
  <si>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</si>
  <si>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</si>
  <si>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</si>
  <si>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 xml:space="preserve">    2130804</t>
  </si>
  <si>
    <t xml:space="preserve">    创业担保贷款贴息及奖补</t>
  </si>
  <si>
    <t xml:space="preserve">  21401</t>
  </si>
  <si>
    <t xml:space="preserve">  公路水路运输</t>
  </si>
  <si>
    <t xml:space="preserve">    2140101</t>
  </si>
  <si>
    <t xml:space="preserve">    2140102</t>
  </si>
  <si>
    <t xml:space="preserve">    2140106</t>
  </si>
  <si>
    <t xml:space="preserve">    公路养护</t>
  </si>
  <si>
    <t xml:space="preserve">    2140112</t>
  </si>
  <si>
    <t xml:space="preserve">    公路运输管理</t>
  </si>
  <si>
    <t xml:space="preserve">    2140199</t>
  </si>
  <si>
    <t xml:space="preserve">    其他公路水路运输支出</t>
  </si>
  <si>
    <t xml:space="preserve">  21505</t>
  </si>
  <si>
    <t xml:space="preserve">  工业和信息产业监管</t>
  </si>
  <si>
    <t xml:space="preserve">    2150501</t>
  </si>
  <si>
    <t xml:space="preserve">    2150502</t>
  </si>
  <si>
    <t xml:space="preserve">    2150550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</si>
  <si>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</si>
  <si>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</si>
  <si>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</si>
  <si>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</si>
  <si>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 xml:space="preserve">  21602</t>
  </si>
  <si>
    <t xml:space="preserve">  商业流通事务</t>
  </si>
  <si>
    <t xml:space="preserve">    2160201</t>
  </si>
  <si>
    <t xml:space="preserve">  22001</t>
  </si>
  <si>
    <t xml:space="preserve">  自然资源事务</t>
  </si>
  <si>
    <t xml:space="preserve">    2200101</t>
  </si>
  <si>
    <t xml:space="preserve">    2200150</t>
  </si>
  <si>
    <t xml:space="preserve">  22005</t>
  </si>
  <si>
    <t xml:space="preserve">  气象事务</t>
  </si>
  <si>
    <t xml:space="preserve">    2200503</t>
  </si>
  <si>
    <t xml:space="preserve">    2200504</t>
  </si>
  <si>
    <t xml:space="preserve">    气象事业机构</t>
  </si>
  <si>
    <t xml:space="preserve">    2200508</t>
  </si>
  <si>
    <t xml:space="preserve">    气象预报预测</t>
  </si>
  <si>
    <t xml:space="preserve">    2200509</t>
  </si>
  <si>
    <t xml:space="preserve">    气象服务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</si>
  <si>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</si>
  <si>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</si>
  <si>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</si>
  <si>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</si>
  <si>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22401</t>
  </si>
  <si>
    <t xml:space="preserve">  应急管理事务</t>
  </si>
  <si>
    <t xml:space="preserve">    2240101</t>
  </si>
  <si>
    <t xml:space="preserve">    2240102</t>
  </si>
  <si>
    <t xml:space="preserve">    2240150</t>
  </si>
  <si>
    <t xml:space="preserve">  22402</t>
  </si>
  <si>
    <t xml:space="preserve">  消防救援事务</t>
  </si>
  <si>
    <t xml:space="preserve">    2240201</t>
  </si>
  <si>
    <t xml:space="preserve">    2240299</t>
  </si>
  <si>
    <t xml:space="preserve">    其他消防救援事务支出</t>
  </si>
  <si>
    <t xml:space="preserve">  22406</t>
  </si>
  <si>
    <t xml:space="preserve">  自然灾害防治</t>
  </si>
  <si>
    <t xml:space="preserve">    2240601</t>
  </si>
  <si>
    <t xml:space="preserve">    地质灾害防治</t>
  </si>
  <si>
    <t xml:space="preserve">  22902</t>
  </si>
  <si>
    <t xml:space="preserve">  年初预留</t>
  </si>
  <si>
    <t xml:space="preserve">    2290201</t>
  </si>
  <si>
    <t xml:space="preserve">    年初预留</t>
  </si>
  <si>
    <t>231</t>
  </si>
  <si>
    <t xml:space="preserve">  23103</t>
  </si>
  <si>
    <t xml:space="preserve">  地方政府一般债务还本支出</t>
  </si>
  <si>
    <t xml:space="preserve">    2310301</t>
  </si>
  <si>
    <t xml:space="preserve">    地方政府一般债券还本支出</t>
  </si>
  <si>
    <t xml:space="preserve">  23203</t>
  </si>
  <si>
    <t xml:space="preserve">  地方政府一般债务付息支出</t>
  </si>
  <si>
    <t xml:space="preserve">    2320301</t>
  </si>
  <si>
    <t xml:space="preserve">    地方政府一般债券付息支出</t>
  </si>
  <si>
    <t xml:space="preserve">  233</t>
  </si>
  <si>
    <t xml:space="preserve">  债务发行费用支出</t>
  </si>
  <si>
    <t xml:space="preserve">    23303</t>
  </si>
  <si>
    <t xml:space="preserve">    地方政府一般债务发行费用支出</t>
  </si>
  <si>
    <t xml:space="preserve">  </t>
  </si>
  <si>
    <t xml:space="preserve">    227</t>
  </si>
  <si>
    <t xml:space="preserve">    预备费</t>
  </si>
  <si>
    <t>支出总计</t>
  </si>
  <si>
    <t>2024年政府预算支出经济分类情况表</t>
  </si>
  <si>
    <t>单位:万元</t>
  </si>
  <si>
    <r>
      <rPr>
        <sz val="11"/>
        <rFont val="黑体"/>
        <family val="3"/>
      </rPr>
      <t>项目</t>
    </r>
  </si>
  <si>
    <r>
      <rPr>
        <sz val="11"/>
        <rFont val="黑体"/>
        <family val="3"/>
      </rPr>
      <t>总计</t>
    </r>
  </si>
  <si>
    <r>
      <rPr>
        <sz val="11"/>
        <rFont val="黑体"/>
        <family val="3"/>
      </rPr>
      <t>代码</t>
    </r>
  </si>
  <si>
    <r>
      <rPr>
        <sz val="11"/>
        <rFont val="黑体"/>
        <family val="3"/>
      </rPr>
      <t>名称</t>
    </r>
  </si>
  <si>
    <r>
      <rPr>
        <sz val="11"/>
        <rFont val="黑体"/>
        <family val="3"/>
      </rPr>
      <t>机关工资福利支出</t>
    </r>
  </si>
  <si>
    <r>
      <rPr>
        <sz val="11"/>
        <rFont val="黑体"/>
        <family val="3"/>
      </rPr>
      <t>机关商品和服务支出</t>
    </r>
  </si>
  <si>
    <r>
      <rPr>
        <sz val="11"/>
        <rFont val="黑体"/>
        <family val="3"/>
      </rPr>
      <t>机关资本性支出（一）</t>
    </r>
  </si>
  <si>
    <r>
      <rPr>
        <sz val="11"/>
        <rFont val="黑体"/>
        <family val="3"/>
      </rPr>
      <t>机关资本性支出（二）</t>
    </r>
  </si>
  <si>
    <r>
      <rPr>
        <sz val="11"/>
        <rFont val="黑体"/>
        <family val="3"/>
      </rPr>
      <t>对事业单位经常性补助</t>
    </r>
  </si>
  <si>
    <r>
      <rPr>
        <sz val="11"/>
        <rFont val="黑体"/>
        <family val="3"/>
      </rPr>
      <t>对事业单位资本性补助</t>
    </r>
  </si>
  <si>
    <r>
      <rPr>
        <sz val="11"/>
        <rFont val="黑体"/>
        <family val="3"/>
      </rPr>
      <t>对企业补助</t>
    </r>
  </si>
  <si>
    <r>
      <rPr>
        <sz val="11"/>
        <rFont val="黑体"/>
        <family val="3"/>
      </rPr>
      <t>对企业资本性支出</t>
    </r>
  </si>
  <si>
    <r>
      <rPr>
        <sz val="11"/>
        <rFont val="黑体"/>
        <family val="3"/>
      </rPr>
      <t>对个人和家庭的补助</t>
    </r>
  </si>
  <si>
    <r>
      <rPr>
        <sz val="11"/>
        <rFont val="黑体"/>
        <family val="3"/>
      </rPr>
      <t>对社会保障基金补助</t>
    </r>
  </si>
  <si>
    <r>
      <rPr>
        <sz val="11"/>
        <rFont val="黑体"/>
        <family val="3"/>
      </rPr>
      <t>债务利息及费用支出</t>
    </r>
  </si>
  <si>
    <r>
      <rPr>
        <sz val="11"/>
        <rFont val="黑体"/>
        <family val="3"/>
      </rPr>
      <t>债务还本支出</t>
    </r>
  </si>
  <si>
    <r>
      <rPr>
        <sz val="11"/>
        <rFont val="黑体"/>
        <family val="3"/>
      </rPr>
      <t>转移性支出</t>
    </r>
  </si>
  <si>
    <r>
      <rPr>
        <sz val="11"/>
        <rFont val="黑体"/>
        <family val="3"/>
      </rPr>
      <t>预备费及预留</t>
    </r>
  </si>
  <si>
    <r>
      <rPr>
        <sz val="11"/>
        <rFont val="黑体"/>
        <family val="3"/>
      </rPr>
      <t>其他支出</t>
    </r>
  </si>
  <si>
    <t>230</t>
  </si>
  <si>
    <t>转移性支出</t>
  </si>
  <si>
    <t>2024年铁岭县本级公共财政预算基本支出</t>
  </si>
  <si>
    <t>单位：万元</t>
  </si>
  <si>
    <t>经济分类科目</t>
  </si>
  <si>
    <t>2024年基本支出</t>
  </si>
  <si>
    <t>合计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</si>
  <si>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</si>
  <si>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</si>
  <si>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</si>
  <si>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</si>
  <si>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</si>
  <si>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</si>
  <si>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绩效工资</t>
  </si>
  <si>
    <t xml:space="preserve">     机关事业单位基本养老保险缴费</t>
  </si>
  <si>
    <t xml:space="preserve">     职业年金</t>
  </si>
  <si>
    <t xml:space="preserve">     职工基本医疗保险缴费</t>
  </si>
  <si>
    <t xml:space="preserve">     公务员医疗补助缴费</t>
  </si>
  <si>
    <t xml:space="preserve">     其他社会保障缴费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</si>
  <si>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</si>
  <si>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</si>
  <si>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</si>
  <si>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</si>
  <si>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</si>
  <si>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</si>
  <si>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</si>
  <si>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</si>
  <si>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</si>
  <si>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</si>
  <si>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</si>
  <si>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</si>
  <si>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</si>
  <si>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</si>
  <si>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</si>
  <si>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</si>
  <si>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劳务费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</si>
  <si>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</si>
  <si>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</si>
  <si>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</si>
  <si>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</si>
  <si>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</si>
  <si>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</si>
  <si>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</si>
  <si>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</si>
  <si>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抚恤金</t>
  </si>
  <si>
    <t xml:space="preserve">     生活补助</t>
  </si>
  <si>
    <t xml:space="preserve">     奖励金</t>
  </si>
  <si>
    <t xml:space="preserve">     其他对个人和家庭的补助支出</t>
  </si>
  <si>
    <t>2024年铁岭县县本级政府性基金收支预算表</t>
  </si>
  <si>
    <t>收             入</t>
  </si>
  <si>
    <t>支            出</t>
  </si>
  <si>
    <t>项          目</t>
  </si>
  <si>
    <t>政府性基金收入合计</t>
  </si>
  <si>
    <t>政府性基金支出合计</t>
  </si>
  <si>
    <t xml:space="preserve"> 一、散装水泥专项资金收入</t>
  </si>
  <si>
    <t xml:space="preserve"> 一、文化体育与传媒支出</t>
  </si>
  <si>
    <t xml:space="preserve"> 二、新型墙体材料专项基金收入</t>
  </si>
  <si>
    <t xml:space="preserve">   文化事业建设费安排的支出</t>
  </si>
  <si>
    <t xml:space="preserve"> 三、文化事业建设费收入</t>
  </si>
  <si>
    <t xml:space="preserve">     其他文化事业建设费安排的支出</t>
  </si>
  <si>
    <t xml:space="preserve"> 四、新增建设用地土地有偿使用费收入</t>
  </si>
  <si>
    <t xml:space="preserve"> 二、教育支出</t>
  </si>
  <si>
    <t xml:space="preserve"> 五、育林基金收入</t>
  </si>
  <si>
    <t xml:space="preserve">   地方教育附加安排的支出</t>
  </si>
  <si>
    <t xml:space="preserve"> 六、森林植被恢复费</t>
  </si>
  <si>
    <t xml:space="preserve">     其他地方教育附加安排的支出</t>
  </si>
  <si>
    <t xml:space="preserve"> 七、地方水利建设基金收入</t>
  </si>
  <si>
    <t xml:space="preserve"> 二、社会保障和就业支出</t>
  </si>
  <si>
    <t xml:space="preserve"> 八、社会保障和就业基金收入</t>
  </si>
  <si>
    <t xml:space="preserve">   小型水库移民扶助基金支出</t>
  </si>
  <si>
    <t xml:space="preserve"> 九、农业土地开发资金收入</t>
  </si>
  <si>
    <t xml:space="preserve">     基础设施建设和经济发展</t>
  </si>
  <si>
    <t xml:space="preserve"> 十、大中型水库库区基金收入</t>
  </si>
  <si>
    <t xml:space="preserve"> 三、城乡社区支出</t>
  </si>
  <si>
    <t xml:space="preserve"> 十一、彩票公益金收入</t>
  </si>
  <si>
    <t xml:space="preserve">   国有土地使用权出让收入安排的支出</t>
  </si>
  <si>
    <t xml:space="preserve"> 十二、小型水库移民扶助基金收入</t>
  </si>
  <si>
    <t xml:space="preserve">     征地和拆迁补偿支出</t>
  </si>
  <si>
    <t xml:space="preserve"> 十三、国家重大水利工程建设基金收入</t>
  </si>
  <si>
    <t xml:space="preserve">     土地开发支出</t>
  </si>
  <si>
    <t xml:space="preserve"> 十四、城市公用附加</t>
  </si>
  <si>
    <t xml:space="preserve">   农业土地开发资金支出</t>
  </si>
  <si>
    <t xml:space="preserve"> 十五、无线电频率占用费</t>
  </si>
  <si>
    <t xml:space="preserve">   污水处理费安排的支出</t>
  </si>
  <si>
    <t xml:space="preserve"> 十六、地方教育附加收入</t>
  </si>
  <si>
    <t xml:space="preserve">   城市基础设施配套费</t>
  </si>
  <si>
    <t xml:space="preserve"> 十七、国有土地使用权出让收入</t>
  </si>
  <si>
    <t xml:space="preserve">   新增建设用地土地有偿使用费安排的支出</t>
  </si>
  <si>
    <t xml:space="preserve"> 十八、国有土地收益权基金</t>
  </si>
  <si>
    <t xml:space="preserve">     基本农田建设和保护支出</t>
  </si>
  <si>
    <t xml:space="preserve"> 十九、城市基础设施配套费收入</t>
  </si>
  <si>
    <t xml:space="preserve">   城市公用附加支出</t>
  </si>
  <si>
    <t xml:space="preserve"> 二十、债务专项性基金收入</t>
  </si>
  <si>
    <t xml:space="preserve"> 四、农林水支出</t>
  </si>
  <si>
    <t xml:space="preserve">   育林基金支出</t>
  </si>
  <si>
    <t xml:space="preserve">     森林培育</t>
  </si>
  <si>
    <t xml:space="preserve">   森林植被恢复费安排的支出</t>
  </si>
  <si>
    <t xml:space="preserve">     森林资源管护</t>
  </si>
  <si>
    <t xml:space="preserve">   地方水利建设基金支出</t>
  </si>
  <si>
    <t xml:space="preserve">     水利工程建设</t>
  </si>
  <si>
    <t xml:space="preserve">     其他地方水利建设基金支出</t>
  </si>
  <si>
    <t xml:space="preserve">   大中型水库库区基金支出</t>
  </si>
  <si>
    <t xml:space="preserve">   国家重大水利工程建设基金支出</t>
  </si>
  <si>
    <t xml:space="preserve">     地方重大水利工程建设</t>
  </si>
  <si>
    <t xml:space="preserve"> 五、交通运输支出</t>
  </si>
  <si>
    <t xml:space="preserve">   车辆通行费安排的支出</t>
  </si>
  <si>
    <t xml:space="preserve">     公路还贷</t>
  </si>
  <si>
    <t xml:space="preserve">     政府还贷公路养护</t>
  </si>
  <si>
    <t xml:space="preserve">     政府还贷公路管理</t>
  </si>
  <si>
    <t xml:space="preserve">     其他车辆通行费安排的支出</t>
  </si>
  <si>
    <t xml:space="preserve"> 六、资源勘探电力信息等支出</t>
  </si>
  <si>
    <t xml:space="preserve">   工业和信息产业监管</t>
  </si>
  <si>
    <t xml:space="preserve">     无线电频率占用费安排的支出</t>
  </si>
  <si>
    <t xml:space="preserve">   散装水泥专项资金支出</t>
  </si>
  <si>
    <t xml:space="preserve">     专用设备购置和维修</t>
  </si>
  <si>
    <t xml:space="preserve">     其他散装水泥专项资金支出</t>
  </si>
  <si>
    <t xml:space="preserve">   新型墙体材料专项基金支出</t>
  </si>
  <si>
    <t xml:space="preserve">     其他新型墙体材料专项基金支出</t>
  </si>
  <si>
    <t xml:space="preserve"> 七、其他支出</t>
  </si>
  <si>
    <t xml:space="preserve">     其他政府性基金债务支出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</si>
  <si>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</si>
  <si>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</si>
  <si>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</si>
  <si>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</si>
  <si>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>2024年铁岭县政府性基金转移支付表</t>
  </si>
  <si>
    <t>转移支付</t>
  </si>
  <si>
    <t>2024年铁岭县政府性基金政府专项和余额情况表</t>
  </si>
  <si>
    <t>政府专项和余额</t>
  </si>
  <si>
    <t>2024年铁岭县国有资本经营收支预算表</t>
  </si>
  <si>
    <t>国有资本经营收入合计</t>
  </si>
  <si>
    <t>国有资本经营支出合计</t>
  </si>
  <si>
    <t>利润收入</t>
  </si>
  <si>
    <t>资源勘探电力信息等支出</t>
  </si>
  <si>
    <t xml:space="preserve">    煤炭企业利润收入</t>
  </si>
  <si>
    <t xml:space="preserve"> 国有资本经营预算支出</t>
  </si>
  <si>
    <t xml:space="preserve">    投资服务企业利润收入</t>
  </si>
  <si>
    <t xml:space="preserve">     重点项目支出</t>
  </si>
  <si>
    <t xml:space="preserve"> 机械企业利润收入</t>
  </si>
  <si>
    <t xml:space="preserve">     困难企业职工补助支出</t>
  </si>
  <si>
    <t xml:space="preserve"> 其他国有资本经营预算企业利润收入</t>
  </si>
  <si>
    <t xml:space="preserve">     其他国有资本经营预算支出</t>
  </si>
  <si>
    <t>2024年度铁岭县地方政府专项债务分项目余额情况录入表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</si>
  <si>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</si>
  <si>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</si>
  <si>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</si>
  <si>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</si>
  <si>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</si>
  <si>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</si>
  <si>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</si>
  <si>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</si>
  <si>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</si>
  <si>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</si>
  <si>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</si>
  <si>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农业土地开发资金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</si>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</sst>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#,##0.00_ "/>
    <numFmt numFmtId="181" formatCode="0.00_ "/>
    <numFmt numFmtId="182" formatCode="0_ ;[Red]\-0\ ;"/>
  </numFmts>
  <fonts count="92">
    <font>
      <sz val="9"/>
      <name val="宋体"/>
      <family val="0"/>
    </font>
    <font>
      <sz val="11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Geneva"/>
      <family val="2"/>
    </font>
    <font>
      <b/>
      <sz val="22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b/>
      <sz val="10"/>
      <name val="Geneva"/>
      <family val="2"/>
    </font>
    <font>
      <b/>
      <sz val="9"/>
      <name val="宋体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0"/>
    </font>
    <font>
      <b/>
      <sz val="11"/>
      <color indexed="8"/>
      <name val="Times New Roman"/>
      <family val="1"/>
    </font>
    <font>
      <sz val="12"/>
      <color indexed="8"/>
      <name val="黑体"/>
      <family val="3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9"/>
      <name val="Calibri"/>
      <family val="2"/>
    </font>
    <font>
      <sz val="11"/>
      <name val="黑体"/>
      <family val="3"/>
    </font>
    <font>
      <sz val="11"/>
      <name val="仿宋_GB2312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8"/>
      <color rgb="FF000000"/>
      <name val="黑体"/>
      <family val="3"/>
    </font>
    <font>
      <b/>
      <sz val="11"/>
      <name val="Calibri"/>
      <family val="0"/>
    </font>
    <font>
      <b/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1"/>
      <color theme="1"/>
      <name val="Times New Roman"/>
      <family val="1"/>
    </font>
    <font>
      <sz val="12"/>
      <color rgb="FF000000"/>
      <name val="宋体"/>
      <family val="0"/>
    </font>
    <font>
      <sz val="11"/>
      <color theme="1"/>
      <name val="黑体"/>
      <family val="3"/>
    </font>
    <font>
      <sz val="11"/>
      <color rgb="FF000000"/>
      <name val="黑体"/>
      <family val="3"/>
    </font>
    <font>
      <sz val="11"/>
      <color rgb="FF000000"/>
      <name val="Times New Roman"/>
      <family val="1"/>
    </font>
    <font>
      <sz val="11"/>
      <color theme="1"/>
      <name val="仿宋_GB2312"/>
      <family val="0"/>
    </font>
    <font>
      <b/>
      <sz val="11"/>
      <color theme="1"/>
      <name val="Times New Roman"/>
      <family val="1"/>
    </font>
    <font>
      <sz val="12"/>
      <color rgb="FF000000"/>
      <name val="黑体"/>
      <family val="3"/>
    </font>
  </fonts>
  <fills count="5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4D69C"/>
        <bgColor indexed="64"/>
      </patternFill>
    </fill>
    <fill>
      <patternFill patternType="solid">
        <fgColor theme="4" tint="0.569989979267120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1998999863862991"/>
        <bgColor indexed="64"/>
      </patternFill>
    </fill>
    <fill>
      <patternFill patternType="solid">
        <fgColor theme="0" tint="-0.1299699991941452"/>
        <bgColor indexed="64"/>
      </patternFill>
    </fill>
    <fill>
      <patternFill patternType="solid">
        <fgColor theme="0" tint="-0.1399800032377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B7E1E8"/>
        <bgColor indexed="64"/>
      </patternFill>
    </fill>
    <fill>
      <patternFill patternType="solid">
        <fgColor theme="7" tint="0.369980007410049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EE4"/>
        <bgColor indexed="64"/>
      </patternFill>
    </fill>
    <fill>
      <patternFill patternType="solid">
        <fgColor theme="9" tint="0.36998000741004944"/>
        <bgColor indexed="64"/>
      </patternFill>
    </fill>
    <fill>
      <patternFill patternType="solid">
        <fgColor rgb="FF9FABB7"/>
        <bgColor indexed="64"/>
      </patternFill>
    </fill>
    <fill>
      <patternFill patternType="solid">
        <fgColor rgb="FF9EAAB6"/>
        <bgColor indexed="64"/>
      </patternFill>
    </fill>
    <fill>
      <patternFill patternType="solid">
        <fgColor rgb="FFB2CAC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EDEDE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1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7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3" borderId="4" applyNumberFormat="0" applyAlignment="0" applyProtection="0"/>
    <xf numFmtId="0" fontId="67" fillId="4" borderId="5" applyNumberFormat="0" applyAlignment="0" applyProtection="0"/>
    <xf numFmtId="0" fontId="68" fillId="4" borderId="4" applyNumberFormat="0" applyAlignment="0" applyProtection="0"/>
    <xf numFmtId="0" fontId="69" fillId="5" borderId="6" applyNumberForma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6" borderId="0" applyNumberFormat="0" applyBorder="0" applyAlignment="0" applyProtection="0"/>
    <xf numFmtId="0" fontId="73" fillId="7" borderId="0" applyNumberFormat="0" applyBorder="0" applyAlignment="0" applyProtection="0"/>
    <xf numFmtId="0" fontId="74" fillId="8" borderId="0" applyNumberFormat="0" applyBorder="0" applyAlignment="0" applyProtection="0"/>
    <xf numFmtId="0" fontId="75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5" fillId="32" borderId="0" applyNumberFormat="0" applyBorder="0" applyAlignment="0" applyProtection="0"/>
    <xf numFmtId="2" fontId="77" fillId="33" borderId="9">
      <alignment horizontal="right" vertical="center"/>
      <protection locked="0"/>
    </xf>
    <xf numFmtId="2" fontId="77" fillId="34" borderId="9">
      <alignment horizontal="right" vertical="center"/>
      <protection/>
    </xf>
    <xf numFmtId="0" fontId="56" fillId="0" borderId="0">
      <alignment vertical="center"/>
      <protection/>
    </xf>
    <xf numFmtId="10" fontId="77" fillId="35" borderId="9">
      <alignment horizontal="right" vertical="center" wrapText="1"/>
      <protection/>
    </xf>
    <xf numFmtId="0" fontId="77" fillId="35" borderId="9">
      <alignment horizontal="center" vertical="center"/>
      <protection/>
    </xf>
    <xf numFmtId="0" fontId="77" fillId="35" borderId="10">
      <alignment horizontal="center" vertical="center" wrapText="1"/>
      <protection/>
    </xf>
    <xf numFmtId="0" fontId="77" fillId="35" borderId="11">
      <alignment horizontal="center" vertical="center" wrapText="1"/>
      <protection/>
    </xf>
    <xf numFmtId="4" fontId="78" fillId="34" borderId="9">
      <alignment horizontal="right" vertical="center"/>
      <protection/>
    </xf>
    <xf numFmtId="4" fontId="78" fillId="36" borderId="9">
      <alignment horizontal="right" vertical="center"/>
      <protection/>
    </xf>
    <xf numFmtId="0" fontId="56" fillId="0" borderId="0">
      <alignment/>
      <protection/>
    </xf>
    <xf numFmtId="0" fontId="77" fillId="35" borderId="9">
      <alignment horizontal="center" vertical="center" wrapText="1"/>
      <protection/>
    </xf>
    <xf numFmtId="0" fontId="79" fillId="35" borderId="9">
      <alignment horizontal="center" vertical="center" wrapText="1"/>
      <protection/>
    </xf>
    <xf numFmtId="0" fontId="77" fillId="37" borderId="0">
      <alignment vertical="top"/>
      <protection/>
    </xf>
    <xf numFmtId="0" fontId="78" fillId="38" borderId="9">
      <alignment horizontal="center" vertical="center"/>
      <protection/>
    </xf>
    <xf numFmtId="0" fontId="77" fillId="35" borderId="0">
      <alignment horizontal="center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35" borderId="10">
      <alignment horizontal="center" vertical="center"/>
      <protection/>
    </xf>
    <xf numFmtId="0" fontId="77" fillId="35" borderId="10">
      <alignment horizontal="center" vertical="center"/>
      <protection/>
    </xf>
    <xf numFmtId="10" fontId="77" fillId="35" borderId="9">
      <alignment horizontal="right" vertical="center" wrapText="1"/>
      <protection/>
    </xf>
    <xf numFmtId="0" fontId="78" fillId="35" borderId="9">
      <alignment horizontal="center" vertical="center"/>
      <protection/>
    </xf>
    <xf numFmtId="0" fontId="77" fillId="37" borderId="0">
      <alignment vertical="top"/>
      <protection/>
    </xf>
    <xf numFmtId="4" fontId="78" fillId="39" borderId="9">
      <alignment horizontal="right" vertical="center" wrapText="1"/>
      <protection/>
    </xf>
    <xf numFmtId="0" fontId="77" fillId="35" borderId="0">
      <alignment horizontal="center" vertical="center" wrapText="1"/>
      <protection/>
    </xf>
    <xf numFmtId="0" fontId="78" fillId="35" borderId="9">
      <alignment horizontal="center" vertical="center"/>
      <protection/>
    </xf>
    <xf numFmtId="0" fontId="78" fillId="35" borderId="9">
      <alignment horizontal="center" vertical="center" wrapText="1"/>
      <protection/>
    </xf>
    <xf numFmtId="4" fontId="78" fillId="33" borderId="9">
      <alignment horizontal="right" vertical="center" wrapText="1"/>
      <protection/>
    </xf>
    <xf numFmtId="0" fontId="76" fillId="35" borderId="9">
      <alignment horizontal="center" vertical="center"/>
      <protection/>
    </xf>
    <xf numFmtId="0" fontId="80" fillId="35" borderId="0">
      <alignment horizontal="center" vertical="center"/>
      <protection/>
    </xf>
    <xf numFmtId="4" fontId="76" fillId="40" borderId="9">
      <alignment horizontal="right" vertical="center" wrapText="1"/>
      <protection locked="0"/>
    </xf>
    <xf numFmtId="0" fontId="80" fillId="35" borderId="0">
      <alignment horizontal="center" vertical="center" wrapText="1"/>
      <protection/>
    </xf>
    <xf numFmtId="0" fontId="77" fillId="35" borderId="12">
      <alignment horizontal="center" vertical="center" wrapText="1"/>
      <protection/>
    </xf>
    <xf numFmtId="0" fontId="77" fillId="35" borderId="9">
      <alignment horizontal="center" vertical="center" wrapText="1"/>
      <protection/>
    </xf>
    <xf numFmtId="4" fontId="78" fillId="40" borderId="9">
      <alignment horizontal="right" vertical="center" wrapText="1"/>
      <protection locked="0"/>
    </xf>
    <xf numFmtId="0" fontId="77" fillId="35" borderId="13">
      <alignment horizontal="center" vertical="center" wrapText="1"/>
      <protection/>
    </xf>
    <xf numFmtId="0" fontId="77" fillId="35" borderId="14">
      <alignment horizontal="center" vertical="center" wrapText="1"/>
      <protection/>
    </xf>
    <xf numFmtId="0" fontId="77" fillId="35" borderId="12">
      <alignment horizontal="center" vertical="center"/>
      <protection/>
    </xf>
    <xf numFmtId="0" fontId="78" fillId="35" borderId="12">
      <alignment horizontal="center" vertical="center"/>
      <protection/>
    </xf>
    <xf numFmtId="0" fontId="78" fillId="35" borderId="9">
      <alignment horizontal="left" vertical="center"/>
      <protection/>
    </xf>
    <xf numFmtId="4" fontId="78" fillId="34" borderId="9">
      <alignment horizontal="right" vertical="center"/>
      <protection locked="0"/>
    </xf>
    <xf numFmtId="0" fontId="81" fillId="36" borderId="12">
      <alignment horizontal="center" vertical="center"/>
      <protection/>
    </xf>
    <xf numFmtId="4" fontId="77" fillId="41" borderId="9">
      <alignment horizontal="right" vertical="center"/>
      <protection locked="0"/>
    </xf>
    <xf numFmtId="0" fontId="78" fillId="35" borderId="13">
      <alignment vertical="center"/>
      <protection/>
    </xf>
    <xf numFmtId="0" fontId="77" fillId="37" borderId="0">
      <alignment vertical="top"/>
      <protection/>
    </xf>
    <xf numFmtId="0" fontId="82" fillId="36" borderId="9">
      <alignment horizontal="center" vertical="center" wrapText="1"/>
      <protection/>
    </xf>
    <xf numFmtId="0" fontId="77" fillId="35" borderId="15">
      <alignment vertical="center"/>
      <protection/>
    </xf>
    <xf numFmtId="0" fontId="78" fillId="36" borderId="9">
      <alignment horizontal="left" vertical="center"/>
      <protection/>
    </xf>
    <xf numFmtId="0" fontId="81" fillId="36" borderId="9">
      <alignment horizontal="center" vertical="center"/>
      <protection/>
    </xf>
    <xf numFmtId="0" fontId="20" fillId="36" borderId="0">
      <alignment horizontal="left" vertical="center" wrapText="1"/>
      <protection/>
    </xf>
    <xf numFmtId="4" fontId="78" fillId="42" borderId="9">
      <alignment horizontal="right" vertical="center"/>
      <protection/>
    </xf>
    <xf numFmtId="176" fontId="78" fillId="35" borderId="13">
      <alignment horizontal="left" vertical="center"/>
      <protection/>
    </xf>
    <xf numFmtId="2" fontId="77" fillId="39" borderId="9">
      <alignment horizontal="right" vertical="center" wrapText="1"/>
      <protection locked="0"/>
    </xf>
    <xf numFmtId="4" fontId="77" fillId="36" borderId="9">
      <alignment horizontal="right" vertical="center"/>
      <protection/>
    </xf>
    <xf numFmtId="0" fontId="78" fillId="36" borderId="0">
      <alignment horizontal="right" vertical="center"/>
      <protection/>
    </xf>
    <xf numFmtId="0" fontId="83" fillId="36" borderId="9">
      <alignment horizontal="center" vertical="center" wrapText="1"/>
      <protection/>
    </xf>
    <xf numFmtId="0" fontId="81" fillId="36" borderId="12">
      <alignment vertical="center"/>
      <protection/>
    </xf>
    <xf numFmtId="0" fontId="75" fillId="43" borderId="0">
      <alignment vertical="top"/>
      <protection/>
    </xf>
    <xf numFmtId="2" fontId="78" fillId="44" borderId="9">
      <alignment horizontal="right" vertical="center"/>
      <protection/>
    </xf>
    <xf numFmtId="4" fontId="78" fillId="45" borderId="9">
      <alignment horizontal="right" vertical="center"/>
      <protection locked="0"/>
    </xf>
    <xf numFmtId="0" fontId="78" fillId="36" borderId="0">
      <alignment vertical="center"/>
      <protection/>
    </xf>
    <xf numFmtId="10" fontId="78" fillId="35" borderId="9">
      <alignment horizontal="right" vertical="center"/>
      <protection/>
    </xf>
    <xf numFmtId="4" fontId="77" fillId="42" borderId="9">
      <alignment horizontal="right" vertical="center"/>
      <protection/>
    </xf>
    <xf numFmtId="0" fontId="77" fillId="43" borderId="0">
      <alignment vertical="top"/>
      <protection/>
    </xf>
    <xf numFmtId="177" fontId="78" fillId="35" borderId="13">
      <alignment horizontal="left" vertical="center"/>
      <protection/>
    </xf>
    <xf numFmtId="0" fontId="78" fillId="36" borderId="0">
      <alignment horizontal="left" vertical="center"/>
      <protection/>
    </xf>
    <xf numFmtId="0" fontId="78" fillId="35" borderId="9">
      <alignment vertical="center"/>
      <protection/>
    </xf>
    <xf numFmtId="177" fontId="78" fillId="35" borderId="9">
      <alignment horizontal="left" vertical="center"/>
      <protection/>
    </xf>
    <xf numFmtId="176" fontId="78" fillId="35" borderId="9">
      <alignment horizontal="left" vertical="center"/>
      <protection/>
    </xf>
    <xf numFmtId="0" fontId="8" fillId="36" borderId="9">
      <alignment horizontal="center" vertical="center" wrapText="1"/>
      <protection/>
    </xf>
    <xf numFmtId="4" fontId="78" fillId="42" borderId="9">
      <alignment horizontal="right" vertical="center"/>
      <protection locked="0"/>
    </xf>
    <xf numFmtId="4" fontId="78" fillId="33" borderId="9">
      <alignment horizontal="right" vertical="center"/>
      <protection/>
    </xf>
    <xf numFmtId="0" fontId="78" fillId="35" borderId="15">
      <alignment vertical="center"/>
      <protection/>
    </xf>
    <xf numFmtId="0" fontId="78" fillId="36" borderId="9">
      <alignment vertical="center"/>
      <protection/>
    </xf>
    <xf numFmtId="4" fontId="77" fillId="39" borderId="9">
      <alignment horizontal="right" vertical="center" wrapText="1"/>
      <protection locked="0"/>
    </xf>
    <xf numFmtId="0" fontId="77" fillId="35" borderId="15">
      <alignment horizontal="left" vertical="center"/>
      <protection/>
    </xf>
    <xf numFmtId="10" fontId="77" fillId="35" borderId="9">
      <alignment horizontal="right" vertical="center"/>
      <protection locked="0"/>
    </xf>
    <xf numFmtId="4" fontId="77" fillId="33" borderId="9">
      <alignment horizontal="right" vertical="center" wrapText="1"/>
      <protection/>
    </xf>
    <xf numFmtId="0" fontId="78" fillId="35" borderId="10">
      <alignment vertical="center"/>
      <protection/>
    </xf>
    <xf numFmtId="4" fontId="77" fillId="34" borderId="9">
      <alignment horizontal="right" vertical="center"/>
      <protection locked="0"/>
    </xf>
    <xf numFmtId="2" fontId="77" fillId="34" borderId="9">
      <alignment horizontal="right" vertical="center"/>
      <protection/>
    </xf>
    <xf numFmtId="4" fontId="77" fillId="41" borderId="9">
      <alignment horizontal="right" vertical="center"/>
      <protection/>
    </xf>
    <xf numFmtId="0" fontId="77" fillId="36" borderId="0">
      <alignment vertical="center"/>
      <protection/>
    </xf>
    <xf numFmtId="4" fontId="77" fillId="34" borderId="9">
      <alignment horizontal="right" vertical="center"/>
      <protection/>
    </xf>
    <xf numFmtId="4" fontId="77" fillId="42" borderId="9">
      <alignment horizontal="right" vertical="center"/>
      <protection locked="0"/>
    </xf>
    <xf numFmtId="0" fontId="77" fillId="0" borderId="15">
      <alignment vertical="center"/>
      <protection/>
    </xf>
    <xf numFmtId="2" fontId="77" fillId="46" borderId="9">
      <alignment horizontal="right" vertical="center"/>
      <protection locked="0"/>
    </xf>
    <xf numFmtId="4" fontId="77" fillId="34" borderId="9">
      <alignment horizontal="right" vertical="center"/>
      <protection locked="0"/>
    </xf>
    <xf numFmtId="10" fontId="77" fillId="35" borderId="9">
      <alignment horizontal="right" vertical="center"/>
      <protection/>
    </xf>
    <xf numFmtId="4" fontId="77" fillId="47" borderId="9">
      <alignment horizontal="right" vertical="center"/>
      <protection locked="0"/>
    </xf>
    <xf numFmtId="4" fontId="77" fillId="36" borderId="9">
      <alignment horizontal="right" vertical="center"/>
      <protection/>
    </xf>
    <xf numFmtId="4" fontId="77" fillId="48" borderId="9">
      <alignment horizontal="right" vertical="center"/>
      <protection locked="0"/>
    </xf>
    <xf numFmtId="4" fontId="77" fillId="42" borderId="9">
      <alignment horizontal="right" vertical="center"/>
      <protection/>
    </xf>
    <xf numFmtId="2" fontId="77" fillId="39" borderId="9">
      <alignment horizontal="right" vertical="center" wrapText="1"/>
      <protection locked="0"/>
    </xf>
    <xf numFmtId="4" fontId="77" fillId="34" borderId="9">
      <alignment horizontal="right" vertical="center"/>
      <protection/>
    </xf>
    <xf numFmtId="10" fontId="77" fillId="35" borderId="9">
      <alignment horizontal="right" vertical="center"/>
      <protection/>
    </xf>
    <xf numFmtId="4" fontId="77" fillId="41" borderId="9">
      <alignment horizontal="right" vertical="center"/>
      <protection/>
    </xf>
    <xf numFmtId="4" fontId="77" fillId="39" borderId="9">
      <alignment horizontal="right" vertical="center" wrapText="1"/>
      <protection locked="0"/>
    </xf>
    <xf numFmtId="0" fontId="81" fillId="36" borderId="13">
      <alignment horizontal="center" vertical="center" wrapText="1"/>
      <protection/>
    </xf>
    <xf numFmtId="0" fontId="81" fillId="36" borderId="12">
      <alignment horizontal="center" vertical="center"/>
      <protection/>
    </xf>
    <xf numFmtId="2" fontId="77" fillId="46" borderId="9">
      <alignment horizontal="right" vertical="center"/>
      <protection locked="0"/>
    </xf>
    <xf numFmtId="2" fontId="77" fillId="48" borderId="9">
      <alignment horizontal="right" vertical="center"/>
      <protection locked="0"/>
    </xf>
    <xf numFmtId="4" fontId="77" fillId="33" borderId="9">
      <alignment horizontal="right" vertical="center" wrapText="1"/>
      <protection/>
    </xf>
    <xf numFmtId="4" fontId="77" fillId="48" borderId="9">
      <alignment horizontal="right" vertical="center"/>
      <protection locked="0"/>
    </xf>
    <xf numFmtId="0" fontId="28" fillId="36" borderId="0">
      <alignment horizontal="center" vertical="center"/>
      <protection/>
    </xf>
    <xf numFmtId="4" fontId="77" fillId="41" borderId="9">
      <alignment horizontal="right" vertical="center"/>
      <protection locked="0"/>
    </xf>
    <xf numFmtId="0" fontId="82" fillId="36" borderId="9">
      <alignment horizontal="center" vertical="center" wrapText="1"/>
      <protection/>
    </xf>
    <xf numFmtId="4" fontId="78" fillId="39" borderId="9">
      <alignment horizontal="right" vertical="center" wrapText="1"/>
      <protection locked="0"/>
    </xf>
    <xf numFmtId="4" fontId="78" fillId="39" borderId="9">
      <alignment horizontal="right" vertical="center" wrapText="1"/>
      <protection locked="0"/>
    </xf>
    <xf numFmtId="0" fontId="82" fillId="36" borderId="14">
      <alignment horizontal="center" vertical="center" wrapText="1"/>
      <protection/>
    </xf>
    <xf numFmtId="0" fontId="83" fillId="36" borderId="9">
      <alignment horizontal="center" vertical="center" wrapText="1"/>
      <protection/>
    </xf>
    <xf numFmtId="0" fontId="83" fillId="35" borderId="13">
      <alignment horizontal="center" vertical="center"/>
      <protection/>
    </xf>
    <xf numFmtId="0" fontId="81" fillId="36" borderId="11">
      <alignment horizontal="center" vertical="center" wrapText="1"/>
      <protection/>
    </xf>
    <xf numFmtId="0" fontId="81" fillId="36" borderId="10">
      <alignment horizontal="center" vertical="center"/>
      <protection/>
    </xf>
    <xf numFmtId="0" fontId="82" fillId="36" borderId="12">
      <alignment horizontal="center" vertical="center" wrapText="1"/>
      <protection/>
    </xf>
    <xf numFmtId="0" fontId="22" fillId="43" borderId="9">
      <alignment horizontal="center" vertical="center" wrapText="1"/>
      <protection/>
    </xf>
    <xf numFmtId="0" fontId="22" fillId="43" borderId="9">
      <alignment horizontal="left" vertical="center"/>
      <protection/>
    </xf>
    <xf numFmtId="0" fontId="58" fillId="43" borderId="9">
      <alignment horizontal="center" vertical="center"/>
      <protection/>
    </xf>
    <xf numFmtId="0" fontId="58" fillId="43" borderId="9">
      <alignment horizontal="center" vertical="center" wrapText="1"/>
      <protection/>
    </xf>
    <xf numFmtId="0" fontId="58" fillId="43" borderId="10">
      <alignment horizontal="center" vertical="center"/>
      <protection/>
    </xf>
    <xf numFmtId="0" fontId="58" fillId="43" borderId="12">
      <alignment horizontal="center" vertical="center"/>
      <protection/>
    </xf>
    <xf numFmtId="0" fontId="22" fillId="43" borderId="10">
      <alignment horizontal="center" vertical="center" wrapText="1"/>
      <protection/>
    </xf>
    <xf numFmtId="0" fontId="22" fillId="43" borderId="14">
      <alignment horizontal="center" vertical="center" wrapText="1"/>
      <protection/>
    </xf>
    <xf numFmtId="0" fontId="22" fillId="43" borderId="12">
      <alignment horizontal="center" vertical="center" wrapText="1"/>
      <protection/>
    </xf>
    <xf numFmtId="0" fontId="22" fillId="43" borderId="9">
      <alignment horizontal="center" vertical="center" wrapText="1"/>
      <protection/>
    </xf>
    <xf numFmtId="49" fontId="22" fillId="43" borderId="9">
      <alignment horizontal="left" vertical="center"/>
      <protection/>
    </xf>
    <xf numFmtId="0" fontId="59" fillId="43" borderId="12">
      <alignment vertical="center"/>
      <protection/>
    </xf>
    <xf numFmtId="0" fontId="56" fillId="0" borderId="0">
      <alignment/>
      <protection/>
    </xf>
    <xf numFmtId="0" fontId="56" fillId="0" borderId="0">
      <alignment vertical="center"/>
      <protection/>
    </xf>
    <xf numFmtId="0" fontId="25" fillId="43" borderId="12">
      <alignment vertical="center"/>
      <protection/>
    </xf>
  </cellStyleXfs>
  <cellXfs count="2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49" borderId="0" xfId="0" applyFont="1" applyFill="1" applyAlignment="1">
      <alignment/>
    </xf>
    <xf numFmtId="0" fontId="6" fillId="49" borderId="0" xfId="0" applyFont="1" applyFill="1" applyAlignment="1">
      <alignment/>
    </xf>
    <xf numFmtId="0" fontId="1" fillId="49" borderId="0" xfId="0" applyFont="1" applyFill="1" applyAlignment="1">
      <alignment/>
    </xf>
    <xf numFmtId="0" fontId="0" fillId="49" borderId="0" xfId="0" applyFont="1" applyFill="1" applyAlignment="1">
      <alignment/>
    </xf>
    <xf numFmtId="0" fontId="4" fillId="49" borderId="0" xfId="0" applyFont="1" applyFill="1" applyAlignment="1">
      <alignment/>
    </xf>
    <xf numFmtId="0" fontId="3" fillId="49" borderId="0" xfId="0" applyNumberFormat="1" applyFont="1" applyFill="1" applyAlignment="1" applyProtection="1">
      <alignment horizontal="centerContinuous" vertical="center"/>
      <protection/>
    </xf>
    <xf numFmtId="176" fontId="7" fillId="49" borderId="0" xfId="0" applyNumberFormat="1" applyFont="1" applyFill="1" applyAlignment="1" applyProtection="1">
      <alignment horizontal="centerContinuous" vertical="center"/>
      <protection/>
    </xf>
    <xf numFmtId="0" fontId="7" fillId="49" borderId="0" xfId="0" applyNumberFormat="1" applyFont="1" applyFill="1" applyAlignment="1" applyProtection="1">
      <alignment horizontal="centerContinuous" vertical="center"/>
      <protection/>
    </xf>
    <xf numFmtId="0" fontId="4" fillId="49" borderId="0" xfId="0" applyFont="1" applyFill="1" applyAlignment="1">
      <alignment vertical="center"/>
    </xf>
    <xf numFmtId="0" fontId="4" fillId="49" borderId="0" xfId="0" applyFont="1" applyFill="1" applyAlignment="1">
      <alignment horizontal="center" vertical="center"/>
    </xf>
    <xf numFmtId="176" fontId="4" fillId="49" borderId="0" xfId="0" applyNumberFormat="1" applyFont="1" applyFill="1" applyAlignment="1">
      <alignment horizontal="center" vertical="center"/>
    </xf>
    <xf numFmtId="176" fontId="4" fillId="49" borderId="0" xfId="0" applyNumberFormat="1" applyFont="1" applyFill="1" applyAlignment="1">
      <alignment horizontal="center"/>
    </xf>
    <xf numFmtId="0" fontId="1" fillId="49" borderId="0" xfId="0" applyFont="1" applyFill="1" applyAlignment="1">
      <alignment vertical="center"/>
    </xf>
    <xf numFmtId="0" fontId="5" fillId="49" borderId="18" xfId="0" applyNumberFormat="1" applyFont="1" applyFill="1" applyBorder="1" applyAlignment="1" applyProtection="1">
      <alignment horizontal="centerContinuous" vertical="center"/>
      <protection/>
    </xf>
    <xf numFmtId="176" fontId="5" fillId="49" borderId="18" xfId="0" applyNumberFormat="1" applyFont="1" applyFill="1" applyBorder="1" applyAlignment="1" applyProtection="1">
      <alignment horizontal="centerContinuous" vertical="center"/>
      <protection/>
    </xf>
    <xf numFmtId="0" fontId="8" fillId="49" borderId="0" xfId="0" applyFont="1" applyFill="1" applyAlignment="1">
      <alignment vertical="center"/>
    </xf>
    <xf numFmtId="0" fontId="5" fillId="49" borderId="18" xfId="0" applyNumberFormat="1" applyFont="1" applyFill="1" applyBorder="1" applyAlignment="1" applyProtection="1">
      <alignment horizontal="center" vertical="center"/>
      <protection/>
    </xf>
    <xf numFmtId="176" fontId="5" fillId="49" borderId="18" xfId="0" applyNumberFormat="1" applyFont="1" applyFill="1" applyBorder="1" applyAlignment="1" applyProtection="1">
      <alignment horizontal="center" vertical="center"/>
      <protection/>
    </xf>
    <xf numFmtId="0" fontId="9" fillId="49" borderId="18" xfId="0" applyFont="1" applyFill="1" applyBorder="1" applyAlignment="1">
      <alignment horizontal="left" vertical="center" wrapText="1"/>
    </xf>
    <xf numFmtId="176" fontId="9" fillId="49" borderId="18" xfId="65" applyNumberFormat="1" applyFont="1" applyFill="1" applyBorder="1" applyAlignment="1">
      <alignment horizontal="center" vertical="center"/>
      <protection/>
    </xf>
    <xf numFmtId="0" fontId="4" fillId="49" borderId="18" xfId="0" applyFont="1" applyFill="1" applyBorder="1" applyAlignment="1">
      <alignment horizontal="left" vertical="center" wrapText="1" indent="1"/>
    </xf>
    <xf numFmtId="176" fontId="4" fillId="49" borderId="18" xfId="65" applyNumberFormat="1" applyFont="1" applyFill="1" applyBorder="1" applyAlignment="1">
      <alignment horizontal="right" vertical="center"/>
      <protection/>
    </xf>
    <xf numFmtId="176" fontId="4" fillId="49" borderId="18" xfId="65" applyNumberFormat="1" applyFont="1" applyFill="1" applyBorder="1" applyAlignment="1">
      <alignment vertical="center"/>
      <protection/>
    </xf>
    <xf numFmtId="0" fontId="4" fillId="49" borderId="18" xfId="0" applyFont="1" applyFill="1" applyBorder="1" applyAlignment="1">
      <alignment horizontal="left" vertical="center" wrapText="1" indent="2"/>
    </xf>
    <xf numFmtId="0" fontId="4" fillId="49" borderId="18" xfId="0" applyFont="1" applyFill="1" applyBorder="1" applyAlignment="1">
      <alignment/>
    </xf>
    <xf numFmtId="176" fontId="4" fillId="49" borderId="18" xfId="0" applyNumberFormat="1" applyFont="1" applyFill="1" applyBorder="1" applyAlignment="1">
      <alignment/>
    </xf>
    <xf numFmtId="0" fontId="10" fillId="49" borderId="0" xfId="0" applyFont="1" applyFill="1" applyAlignment="1">
      <alignment/>
    </xf>
    <xf numFmtId="176" fontId="0" fillId="49" borderId="0" xfId="0" applyNumberFormat="1" applyFont="1" applyFill="1" applyAlignment="1">
      <alignment/>
    </xf>
    <xf numFmtId="0" fontId="3" fillId="49" borderId="0" xfId="0" applyNumberFormat="1" applyFont="1" applyFill="1" applyAlignment="1" applyProtection="1">
      <alignment horizontal="center" vertical="center"/>
      <protection/>
    </xf>
    <xf numFmtId="0" fontId="4" fillId="49" borderId="16" xfId="0" applyFont="1" applyFill="1" applyBorder="1" applyAlignment="1">
      <alignment horizontal="center" vertical="center"/>
    </xf>
    <xf numFmtId="176" fontId="4" fillId="49" borderId="16" xfId="0" applyNumberFormat="1" applyFont="1" applyFill="1" applyBorder="1" applyAlignment="1">
      <alignment horizontal="right" vertical="center"/>
    </xf>
    <xf numFmtId="0" fontId="5" fillId="49" borderId="0" xfId="0" applyFont="1" applyFill="1" applyAlignment="1">
      <alignment vertical="center"/>
    </xf>
    <xf numFmtId="176" fontId="4" fillId="0" borderId="18" xfId="0" applyNumberFormat="1" applyFont="1" applyFill="1" applyBorder="1" applyAlignment="1" applyProtection="1">
      <alignment horizontal="left" vertical="center"/>
      <protection/>
    </xf>
    <xf numFmtId="176" fontId="4" fillId="49" borderId="18" xfId="0" applyNumberFormat="1" applyFont="1" applyFill="1" applyBorder="1" applyAlignment="1" applyProtection="1">
      <alignment horizontal="center" vertical="center" wrapText="1"/>
      <protection/>
    </xf>
    <xf numFmtId="176" fontId="4" fillId="49" borderId="18" xfId="0" applyNumberFormat="1" applyFont="1" applyFill="1" applyBorder="1" applyAlignment="1">
      <alignment horizontal="center" vertical="center" wrapText="1"/>
    </xf>
    <xf numFmtId="3" fontId="11" fillId="49" borderId="0" xfId="0" applyNumberFormat="1" applyFont="1" applyFill="1" applyAlignment="1" applyProtection="1">
      <alignment vertical="center"/>
      <protection/>
    </xf>
    <xf numFmtId="3" fontId="0" fillId="49" borderId="0" xfId="0" applyNumberFormat="1" applyFont="1" applyFill="1" applyAlignment="1" applyProtection="1">
      <alignment vertical="center"/>
      <protection/>
    </xf>
    <xf numFmtId="0" fontId="0" fillId="49" borderId="18" xfId="0" applyFont="1" applyFill="1" applyBorder="1" applyAlignment="1">
      <alignment/>
    </xf>
    <xf numFmtId="176" fontId="0" fillId="49" borderId="18" xfId="0" applyNumberFormat="1" applyFont="1" applyFill="1" applyBorder="1" applyAlignment="1">
      <alignment/>
    </xf>
    <xf numFmtId="0" fontId="2" fillId="49" borderId="18" xfId="0" applyFont="1" applyFill="1" applyBorder="1" applyAlignment="1">
      <alignment/>
    </xf>
    <xf numFmtId="0" fontId="2" fillId="49" borderId="0" xfId="0" applyFont="1" applyFill="1" applyAlignment="1">
      <alignment/>
    </xf>
    <xf numFmtId="0" fontId="3" fillId="49" borderId="0" xfId="0" applyFont="1" applyFill="1" applyAlignment="1">
      <alignment horizontal="center" vertical="center" wrapText="1"/>
    </xf>
    <xf numFmtId="0" fontId="1" fillId="49" borderId="0" xfId="0" applyFont="1" applyFill="1" applyBorder="1" applyAlignment="1">
      <alignment vertical="center" wrapText="1"/>
    </xf>
    <xf numFmtId="178" fontId="4" fillId="49" borderId="16" xfId="0" applyNumberFormat="1" applyFont="1" applyFill="1" applyBorder="1" applyAlignment="1">
      <alignment horizontal="right" vertical="center" wrapText="1"/>
    </xf>
    <xf numFmtId="0" fontId="1" fillId="49" borderId="0" xfId="0" applyFont="1" applyFill="1" applyAlignment="1">
      <alignment/>
    </xf>
    <xf numFmtId="0" fontId="5" fillId="49" borderId="18" xfId="0" applyFont="1" applyFill="1" applyBorder="1" applyAlignment="1">
      <alignment vertical="center" wrapText="1"/>
    </xf>
    <xf numFmtId="179" fontId="5" fillId="49" borderId="18" xfId="0" applyNumberFormat="1" applyFont="1" applyFill="1" applyBorder="1" applyAlignment="1">
      <alignment horizontal="center" vertical="center" wrapText="1"/>
    </xf>
    <xf numFmtId="49" fontId="4" fillId="49" borderId="18" xfId="78" applyNumberFormat="1" applyFont="1" applyFill="1" applyBorder="1" applyAlignment="1" applyProtection="1">
      <alignment horizontal="left" vertical="center"/>
      <protection/>
    </xf>
    <xf numFmtId="179" fontId="4" fillId="49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49" borderId="19" xfId="78" applyNumberFormat="1" applyFont="1" applyFill="1" applyBorder="1" applyAlignment="1" applyProtection="1">
      <alignment horizontal="left" vertical="center"/>
      <protection/>
    </xf>
    <xf numFmtId="179" fontId="4" fillId="49" borderId="18" xfId="78" applyNumberFormat="1" applyFont="1" applyFill="1" applyBorder="1" applyAlignment="1" applyProtection="1">
      <alignment horizontal="center" vertical="center" wrapText="1"/>
      <protection/>
    </xf>
    <xf numFmtId="49" fontId="4" fillId="49" borderId="18" xfId="0" applyNumberFormat="1" applyFont="1" applyFill="1" applyBorder="1" applyAlignment="1" applyProtection="1">
      <alignment horizontal="left" vertical="center" wrapText="1"/>
      <protection/>
    </xf>
    <xf numFmtId="49" fontId="4" fillId="43" borderId="18" xfId="0" applyNumberFormat="1" applyFont="1" applyFill="1" applyBorder="1" applyAlignment="1" applyProtection="1">
      <alignment horizontal="left" vertical="center" wrapText="1"/>
      <protection/>
    </xf>
    <xf numFmtId="49" fontId="4" fillId="43" borderId="19" xfId="78" applyNumberFormat="1" applyFont="1" applyFill="1" applyBorder="1" applyAlignment="1" applyProtection="1">
      <alignment horizontal="left" vertical="center"/>
      <protection/>
    </xf>
    <xf numFmtId="0" fontId="4" fillId="49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/>
    </xf>
    <xf numFmtId="0" fontId="0" fillId="49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justify" vertical="top" wrapText="1"/>
    </xf>
    <xf numFmtId="180" fontId="17" fillId="0" borderId="18" xfId="0" applyNumberFormat="1" applyFont="1" applyBorder="1" applyAlignment="1">
      <alignment horizontal="center" vertical="top" wrapText="1"/>
    </xf>
    <xf numFmtId="0" fontId="18" fillId="0" borderId="18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81" fontId="18" fillId="0" borderId="18" xfId="0" applyNumberFormat="1" applyFont="1" applyBorder="1" applyAlignment="1">
      <alignment horizontal="center" vertical="center" wrapText="1"/>
    </xf>
    <xf numFmtId="181" fontId="18" fillId="43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justify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81" fontId="18" fillId="0" borderId="18" xfId="0" applyNumberFormat="1" applyFont="1" applyFill="1" applyBorder="1" applyAlignment="1">
      <alignment horizontal="center" vertical="center" wrapText="1"/>
    </xf>
    <xf numFmtId="0" fontId="0" fillId="43" borderId="0" xfId="0" applyFill="1" applyAlignment="1">
      <alignment vertical="center"/>
    </xf>
    <xf numFmtId="0" fontId="19" fillId="4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43" borderId="0" xfId="0" applyFont="1" applyFill="1" applyAlignment="1">
      <alignment horizontal="center" vertical="center"/>
    </xf>
    <xf numFmtId="0" fontId="20" fillId="43" borderId="0" xfId="0" applyFont="1" applyFill="1" applyAlignment="1">
      <alignment vertical="center"/>
    </xf>
    <xf numFmtId="0" fontId="22" fillId="43" borderId="18" xfId="78" applyFont="1" applyFill="1" applyBorder="1" applyAlignment="1">
      <alignment horizontal="center" vertical="center"/>
      <protection/>
    </xf>
    <xf numFmtId="0" fontId="22" fillId="43" borderId="18" xfId="0" applyFont="1" applyFill="1" applyBorder="1" applyAlignment="1">
      <alignment horizontal="center" vertical="center"/>
    </xf>
    <xf numFmtId="0" fontId="22" fillId="43" borderId="18" xfId="78" applyFont="1" applyFill="1" applyBorder="1" applyAlignment="1">
      <alignment horizontal="center" vertical="center" wrapText="1"/>
      <protection/>
    </xf>
    <xf numFmtId="0" fontId="22" fillId="43" borderId="18" xfId="0" applyFont="1" applyFill="1" applyBorder="1" applyAlignment="1">
      <alignment horizontal="left" vertical="center"/>
    </xf>
    <xf numFmtId="0" fontId="22" fillId="43" borderId="18" xfId="78" applyFont="1" applyFill="1" applyBorder="1" applyAlignment="1">
      <alignment vertical="center"/>
      <protection/>
    </xf>
    <xf numFmtId="182" fontId="22" fillId="0" borderId="18" xfId="78" applyNumberFormat="1" applyFont="1" applyFill="1" applyBorder="1" applyAlignment="1">
      <alignment vertical="center" shrinkToFit="1"/>
      <protection/>
    </xf>
    <xf numFmtId="182" fontId="22" fillId="0" borderId="18" xfId="78" applyNumberFormat="1" applyFont="1" applyFill="1" applyBorder="1" applyAlignment="1" applyProtection="1">
      <alignment vertical="center" shrinkToFit="1"/>
      <protection locked="0"/>
    </xf>
    <xf numFmtId="182" fontId="23" fillId="0" borderId="18" xfId="78" applyNumberFormat="1" applyFont="1" applyFill="1" applyBorder="1" applyAlignment="1" applyProtection="1">
      <alignment vertical="center" shrinkToFit="1"/>
      <protection locked="0"/>
    </xf>
    <xf numFmtId="176" fontId="22" fillId="43" borderId="18" xfId="78" applyNumberFormat="1" applyFont="1" applyFill="1" applyBorder="1" applyAlignment="1">
      <alignment vertical="center"/>
      <protection/>
    </xf>
    <xf numFmtId="182" fontId="22" fillId="0" borderId="0" xfId="78" applyNumberFormat="1" applyFont="1" applyFill="1" applyBorder="1" applyAlignment="1" applyProtection="1">
      <alignment vertical="center" shrinkToFit="1"/>
      <protection locked="0"/>
    </xf>
    <xf numFmtId="0" fontId="22" fillId="43" borderId="18" xfId="78" applyFont="1" applyFill="1" applyBorder="1" applyAlignment="1">
      <alignment horizontal="left" vertical="center"/>
      <protection/>
    </xf>
    <xf numFmtId="182" fontId="84" fillId="0" borderId="18" xfId="0" applyNumberFormat="1" applyFont="1" applyFill="1" applyBorder="1" applyAlignment="1">
      <alignment vertical="center" shrinkToFit="1"/>
    </xf>
    <xf numFmtId="182" fontId="23" fillId="0" borderId="18" xfId="78" applyNumberFormat="1" applyFont="1" applyFill="1" applyBorder="1" applyAlignment="1">
      <alignment vertical="center" shrinkToFit="1"/>
      <protection/>
    </xf>
    <xf numFmtId="0" fontId="25" fillId="43" borderId="18" xfId="78" applyFont="1" applyFill="1" applyBorder="1" applyAlignment="1">
      <alignment horizontal="distributed" vertical="center"/>
      <protection/>
    </xf>
    <xf numFmtId="0" fontId="20" fillId="43" borderId="0" xfId="0" applyFont="1" applyFill="1" applyAlignment="1">
      <alignment horizontal="center" vertical="center"/>
    </xf>
    <xf numFmtId="0" fontId="0" fillId="43" borderId="16" xfId="0" applyFill="1" applyBorder="1" applyAlignment="1">
      <alignment horizontal="right" vertical="center"/>
    </xf>
    <xf numFmtId="0" fontId="8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0" fillId="0" borderId="0" xfId="111" applyFont="1" applyFill="1">
      <alignment horizontal="left" vertical="center" wrapText="1"/>
      <protection/>
    </xf>
    <xf numFmtId="0" fontId="78" fillId="0" borderId="0" xfId="122" applyFont="1" applyFill="1">
      <alignment vertical="center"/>
      <protection/>
    </xf>
    <xf numFmtId="0" fontId="77" fillId="0" borderId="0" xfId="106" applyFont="1" applyFill="1">
      <alignment vertical="top"/>
      <protection/>
    </xf>
    <xf numFmtId="0" fontId="28" fillId="0" borderId="0" xfId="166" applyFont="1" applyFill="1" applyAlignment="1">
      <alignment horizontal="center" vertical="center"/>
      <protection/>
    </xf>
    <xf numFmtId="0" fontId="78" fillId="0" borderId="0" xfId="127" applyFont="1" applyFill="1">
      <alignment horizontal="left" vertical="center"/>
      <protection/>
    </xf>
    <xf numFmtId="0" fontId="78" fillId="0" borderId="0" xfId="116" applyFont="1" applyFill="1">
      <alignment horizontal="right" vertical="center"/>
      <protection/>
    </xf>
    <xf numFmtId="0" fontId="82" fillId="0" borderId="10" xfId="81" applyFont="1" applyFill="1" applyBorder="1">
      <alignment horizontal="center" vertical="center"/>
      <protection/>
    </xf>
    <xf numFmtId="0" fontId="82" fillId="0" borderId="12" xfId="99" applyFont="1" applyFill="1" applyBorder="1">
      <alignment horizontal="center" vertical="center"/>
      <protection/>
    </xf>
    <xf numFmtId="0" fontId="82" fillId="0" borderId="9" xfId="73" applyFont="1" applyFill="1" applyBorder="1">
      <alignment horizontal="center" vertical="center" wrapText="1"/>
      <protection/>
    </xf>
    <xf numFmtId="0" fontId="81" fillId="0" borderId="10" xfId="175" applyFont="1" applyFill="1" applyBorder="1">
      <alignment horizontal="center" vertical="center"/>
      <protection/>
    </xf>
    <xf numFmtId="0" fontId="81" fillId="0" borderId="12" xfId="161" applyFont="1" applyFill="1" applyBorder="1">
      <alignment horizontal="center" vertical="center"/>
      <protection/>
    </xf>
    <xf numFmtId="0" fontId="83" fillId="0" borderId="9" xfId="172" applyFont="1" applyFill="1" applyBorder="1">
      <alignment horizontal="center" vertical="center" wrapText="1"/>
      <protection/>
    </xf>
    <xf numFmtId="0" fontId="77" fillId="0" borderId="9" xfId="67" applyFont="1" applyFill="1" applyBorder="1">
      <alignment horizontal="center" vertical="center"/>
      <protection/>
    </xf>
    <xf numFmtId="0" fontId="77" fillId="0" borderId="9" xfId="73" applyFont="1" applyFill="1" applyBorder="1">
      <alignment horizontal="center" vertical="center" wrapText="1"/>
      <protection/>
    </xf>
    <xf numFmtId="0" fontId="81" fillId="0" borderId="9" xfId="110" applyFont="1" applyFill="1" applyBorder="1">
      <alignment horizontal="center" vertical="center"/>
      <protection/>
    </xf>
    <xf numFmtId="0" fontId="81" fillId="0" borderId="12" xfId="103" applyFont="1" applyFill="1" applyBorder="1">
      <alignment horizontal="center" vertical="center"/>
      <protection/>
    </xf>
    <xf numFmtId="0" fontId="83" fillId="0" borderId="13" xfId="173" applyFont="1" applyFill="1" applyBorder="1">
      <alignment horizontal="center" vertical="center"/>
      <protection/>
    </xf>
    <xf numFmtId="0" fontId="78" fillId="0" borderId="9" xfId="76" applyFont="1" applyFill="1" applyBorder="1">
      <alignment horizontal="center" vertical="center"/>
      <protection/>
    </xf>
    <xf numFmtId="0" fontId="78" fillId="0" borderId="9" xfId="76" applyFont="1" applyFill="1" applyBorder="1" applyAlignment="1">
      <alignment horizontal="left" vertical="center"/>
      <protection/>
    </xf>
    <xf numFmtId="4" fontId="78" fillId="0" borderId="9" xfId="85" applyNumberFormat="1" applyFont="1" applyFill="1" applyBorder="1">
      <alignment horizontal="right" vertical="center" wrapText="1"/>
      <protection/>
    </xf>
    <xf numFmtId="0" fontId="78" fillId="0" borderId="9" xfId="101" applyFont="1" applyFill="1" applyBorder="1">
      <alignment horizontal="left" vertical="center"/>
      <protection/>
    </xf>
    <xf numFmtId="0" fontId="78" fillId="0" borderId="9" xfId="128" applyFont="1" applyFill="1" applyBorder="1">
      <alignment vertical="center"/>
      <protection/>
    </xf>
    <xf numFmtId="4" fontId="77" fillId="0" borderId="9" xfId="154" applyNumberFormat="1" applyFont="1" applyFill="1" applyBorder="1">
      <alignment horizontal="right" vertical="center"/>
      <protection/>
    </xf>
    <xf numFmtId="0" fontId="78" fillId="0" borderId="9" xfId="87" applyFont="1" applyFill="1" applyBorder="1">
      <alignment horizontal="center" vertical="center"/>
      <protection/>
    </xf>
    <xf numFmtId="0" fontId="78" fillId="0" borderId="9" xfId="87" applyFont="1" applyFill="1" applyBorder="1" applyAlignment="1">
      <alignment horizontal="left" vertical="center"/>
      <protection/>
    </xf>
    <xf numFmtId="4" fontId="78" fillId="0" borderId="9" xfId="96" applyNumberFormat="1" applyFont="1" applyFill="1" applyBorder="1">
      <alignment horizontal="right" vertical="center" wrapText="1"/>
      <protection locked="0"/>
    </xf>
    <xf numFmtId="176" fontId="78" fillId="0" borderId="9" xfId="130" applyNumberFormat="1" applyFont="1" applyFill="1" applyBorder="1">
      <alignment horizontal="left" vertical="center"/>
      <protection/>
    </xf>
    <xf numFmtId="4" fontId="77" fillId="0" borderId="9" xfId="159" applyNumberFormat="1" applyFont="1" applyFill="1" applyBorder="1">
      <alignment horizontal="right" vertical="center" wrapText="1"/>
      <protection locked="0"/>
    </xf>
    <xf numFmtId="2" fontId="77" fillId="0" borderId="9" xfId="64" applyNumberFormat="1" applyFont="1" applyFill="1" applyBorder="1">
      <alignment horizontal="right" vertical="center"/>
      <protection/>
    </xf>
    <xf numFmtId="177" fontId="78" fillId="0" borderId="9" xfId="129" applyNumberFormat="1" applyFont="1" applyFill="1" applyBorder="1">
      <alignment horizontal="left" vertical="center"/>
      <protection/>
    </xf>
    <xf numFmtId="0" fontId="76" fillId="0" borderId="9" xfId="90" applyFont="1" applyFill="1" applyBorder="1">
      <alignment horizontal="center" vertical="center"/>
      <protection/>
    </xf>
    <xf numFmtId="0" fontId="76" fillId="0" borderId="9" xfId="90" applyFont="1" applyFill="1" applyBorder="1" applyAlignment="1">
      <alignment horizontal="left" vertical="center"/>
      <protection/>
    </xf>
    <xf numFmtId="4" fontId="76" fillId="0" borderId="9" xfId="92" applyNumberFormat="1" applyFont="1" applyFill="1" applyBorder="1">
      <alignment horizontal="right" vertical="center" wrapText="1"/>
      <protection locked="0"/>
    </xf>
    <xf numFmtId="0" fontId="78" fillId="0" borderId="9" xfId="83" applyFont="1" applyFill="1" applyBorder="1">
      <alignment horizontal="center" vertical="center"/>
      <protection/>
    </xf>
    <xf numFmtId="0" fontId="78" fillId="0" borderId="9" xfId="88" applyFont="1" applyFill="1" applyBorder="1">
      <alignment horizontal="center" vertical="center" wrapText="1"/>
      <protection/>
    </xf>
    <xf numFmtId="0" fontId="78" fillId="0" borderId="10" xfId="80" applyFont="1" applyFill="1" applyBorder="1">
      <alignment horizontal="center" vertical="center"/>
      <protection/>
    </xf>
    <xf numFmtId="0" fontId="78" fillId="0" borderId="12" xfId="100" applyFont="1" applyFill="1" applyBorder="1">
      <alignment horizontal="center" vertical="center"/>
      <protection/>
    </xf>
    <xf numFmtId="4" fontId="78" fillId="0" borderId="9" xfId="89" applyNumberFormat="1" applyFont="1" applyFill="1" applyBorder="1">
      <alignment horizontal="right" vertical="center" wrapText="1"/>
      <protection/>
    </xf>
    <xf numFmtId="176" fontId="78" fillId="0" borderId="13" xfId="113" applyNumberFormat="1" applyFont="1" applyFill="1" applyBorder="1">
      <alignment horizontal="left" vertical="center"/>
      <protection/>
    </xf>
    <xf numFmtId="177" fontId="78" fillId="0" borderId="13" xfId="126" applyNumberFormat="1" applyFont="1" applyFill="1" applyBorder="1">
      <alignment horizontal="left" vertical="center"/>
      <protection/>
    </xf>
    <xf numFmtId="2" fontId="77" fillId="0" borderId="9" xfId="155" applyNumberFormat="1" applyFont="1" applyFill="1" applyBorder="1">
      <alignment horizontal="right" vertical="center" wrapText="1"/>
      <protection locked="0"/>
    </xf>
    <xf numFmtId="0" fontId="78" fillId="0" borderId="13" xfId="105" applyFont="1" applyFill="1" applyBorder="1">
      <alignment vertical="center"/>
      <protection/>
    </xf>
    <xf numFmtId="4" fontId="77" fillId="0" borderId="9" xfId="156" applyNumberFormat="1" applyFont="1" applyFill="1" applyBorder="1">
      <alignment horizontal="right" vertical="center"/>
      <protection/>
    </xf>
    <xf numFmtId="0" fontId="78" fillId="0" borderId="9" xfId="109" applyFont="1" applyFill="1" applyBorder="1">
      <alignment horizontal="left" vertical="center"/>
      <protection/>
    </xf>
    <xf numFmtId="0" fontId="78" fillId="0" borderId="9" xfId="135" applyFont="1" applyFill="1" applyBorder="1">
      <alignment vertical="center"/>
      <protection/>
    </xf>
    <xf numFmtId="4" fontId="77" fillId="0" borderId="9" xfId="152" applyNumberFormat="1" applyFont="1" applyFill="1" applyBorder="1">
      <alignment horizontal="right" vertical="center"/>
      <protection/>
    </xf>
    <xf numFmtId="0" fontId="77" fillId="0" borderId="15" xfId="147" applyFont="1" applyFill="1" applyBorder="1">
      <alignment vertical="center"/>
      <protection/>
    </xf>
    <xf numFmtId="0" fontId="81" fillId="0" borderId="12" xfId="118" applyFont="1" applyFill="1" applyBorder="1">
      <alignment vertical="center"/>
      <protection/>
    </xf>
    <xf numFmtId="4" fontId="77" fillId="0" borderId="9" xfId="164" applyNumberFormat="1" applyFont="1" applyFill="1" applyBorder="1">
      <alignment horizontal="right" vertical="center" wrapText="1"/>
      <protection/>
    </xf>
    <xf numFmtId="0" fontId="77" fillId="0" borderId="0" xfId="144" applyFont="1" applyFill="1">
      <alignment vertical="center"/>
      <protection/>
    </xf>
    <xf numFmtId="0" fontId="28" fillId="0" borderId="0" xfId="166" applyFont="1" applyFill="1" applyAlignment="1">
      <alignment vertical="center"/>
      <protection/>
    </xf>
    <xf numFmtId="0" fontId="86" fillId="43" borderId="10" xfId="181" applyFont="1" applyFill="1" applyBorder="1">
      <alignment horizontal="center" vertical="center"/>
      <protection/>
    </xf>
    <xf numFmtId="0" fontId="86" fillId="43" borderId="12" xfId="182" applyFont="1" applyFill="1" applyBorder="1">
      <alignment horizontal="center" vertical="center"/>
      <protection/>
    </xf>
    <xf numFmtId="0" fontId="87" fillId="50" borderId="22" xfId="189" applyFont="1" applyFill="1" applyBorder="1" applyAlignment="1">
      <alignment horizontal="center" vertical="center" wrapText="1"/>
      <protection/>
    </xf>
    <xf numFmtId="0" fontId="86" fillId="43" borderId="18" xfId="183" applyFont="1" applyFill="1" applyBorder="1">
      <alignment horizontal="center" vertical="center" wrapText="1"/>
      <protection/>
    </xf>
    <xf numFmtId="0" fontId="86" fillId="43" borderId="18" xfId="184" applyFont="1" applyFill="1" applyBorder="1">
      <alignment horizontal="center" vertical="center" wrapText="1"/>
      <protection/>
    </xf>
    <xf numFmtId="0" fontId="86" fillId="43" borderId="9" xfId="180" applyFont="1" applyFill="1" applyBorder="1">
      <alignment horizontal="center" vertical="center" wrapText="1"/>
      <protection/>
    </xf>
    <xf numFmtId="0" fontId="86" fillId="43" borderId="9" xfId="179" applyFont="1" applyFill="1" applyBorder="1">
      <alignment horizontal="center" vertical="center"/>
      <protection/>
    </xf>
    <xf numFmtId="0" fontId="88" fillId="50" borderId="13" xfId="189" applyFont="1" applyFill="1" applyBorder="1" applyAlignment="1">
      <alignment horizontal="center" vertical="center" wrapText="1"/>
      <protection/>
    </xf>
    <xf numFmtId="0" fontId="86" fillId="43" borderId="13" xfId="177" applyFont="1" applyFill="1" applyBorder="1">
      <alignment horizontal="center" vertical="center" wrapText="1"/>
      <protection/>
    </xf>
    <xf numFmtId="0" fontId="87" fillId="50" borderId="13" xfId="190" applyFont="1" applyFill="1" applyBorder="1" applyAlignment="1">
      <alignment horizontal="center" vertical="center" wrapText="1"/>
      <protection/>
    </xf>
    <xf numFmtId="49" fontId="84" fillId="43" borderId="9" xfId="187" applyNumberFormat="1" applyFont="1" applyFill="1" applyBorder="1">
      <alignment horizontal="left" vertical="center"/>
      <protection/>
    </xf>
    <xf numFmtId="0" fontId="89" fillId="43" borderId="12" xfId="188" applyFont="1" applyFill="1" applyBorder="1">
      <alignment vertical="center"/>
      <protection/>
    </xf>
    <xf numFmtId="2" fontId="88" fillId="37" borderId="9" xfId="0" applyNumberFormat="1" applyFont="1" applyFill="1" applyBorder="1" applyAlignment="1">
      <alignment vertical="center" shrinkToFit="1"/>
    </xf>
    <xf numFmtId="10" fontId="88" fillId="37" borderId="9" xfId="189" applyNumberFormat="1" applyFont="1" applyFill="1" applyBorder="1" applyAlignment="1">
      <alignment vertical="center" shrinkToFit="1"/>
      <protection/>
    </xf>
    <xf numFmtId="2" fontId="88" fillId="51" borderId="9" xfId="0" applyNumberFormat="1" applyFont="1" applyFill="1" applyBorder="1" applyAlignment="1">
      <alignment vertical="center" shrinkToFit="1"/>
    </xf>
    <xf numFmtId="0" fontId="76" fillId="0" borderId="9" xfId="0" applyFont="1" applyFill="1" applyBorder="1" applyAlignment="1">
      <alignment vertical="center"/>
    </xf>
    <xf numFmtId="2" fontId="77" fillId="51" borderId="9" xfId="0" applyNumberFormat="1" applyFont="1" applyFill="1" applyBorder="1" applyAlignment="1">
      <alignment vertical="center"/>
    </xf>
    <xf numFmtId="10" fontId="77" fillId="51" borderId="9" xfId="0" applyNumberFormat="1" applyFont="1" applyFill="1" applyBorder="1" applyAlignment="1">
      <alignment vertical="center"/>
    </xf>
    <xf numFmtId="2" fontId="88" fillId="52" borderId="9" xfId="0" applyNumberFormat="1" applyFont="1" applyFill="1" applyBorder="1" applyAlignment="1">
      <alignment vertical="center" shrinkToFit="1"/>
    </xf>
    <xf numFmtId="2" fontId="88" fillId="37" borderId="9" xfId="0" applyNumberFormat="1" applyFont="1" applyFill="1" applyBorder="1" applyAlignment="1">
      <alignment horizontal="center" vertical="center" shrinkToFit="1"/>
    </xf>
    <xf numFmtId="49" fontId="84" fillId="43" borderId="9" xfId="0" applyNumberFormat="1" applyFont="1" applyFill="1" applyBorder="1" applyAlignment="1">
      <alignment horizontal="left" vertical="center"/>
    </xf>
    <xf numFmtId="0" fontId="84" fillId="43" borderId="12" xfId="189" applyFont="1" applyFill="1" applyBorder="1" applyAlignment="1">
      <alignment vertical="center"/>
      <protection/>
    </xf>
    <xf numFmtId="10" fontId="88" fillId="51" borderId="9" xfId="189" applyNumberFormat="1" applyFont="1" applyFill="1" applyBorder="1" applyAlignment="1">
      <alignment vertical="center" shrinkToFit="1"/>
      <protection/>
    </xf>
    <xf numFmtId="0" fontId="84" fillId="0" borderId="9" xfId="0" applyFont="1" applyFill="1" applyBorder="1" applyAlignment="1">
      <alignment vertical="center"/>
    </xf>
    <xf numFmtId="2" fontId="77" fillId="51" borderId="9" xfId="189" applyNumberFormat="1" applyFont="1" applyFill="1" applyBorder="1" applyAlignment="1">
      <alignment vertical="center"/>
      <protection/>
    </xf>
    <xf numFmtId="2" fontId="88" fillId="51" borderId="9" xfId="0" applyNumberFormat="1" applyFont="1" applyFill="1" applyBorder="1" applyAlignment="1">
      <alignment vertical="center"/>
    </xf>
    <xf numFmtId="0" fontId="76" fillId="43" borderId="9" xfId="189" applyFont="1" applyFill="1" applyBorder="1" applyAlignment="1">
      <alignment horizontal="left" vertical="center"/>
      <protection/>
    </xf>
    <xf numFmtId="0" fontId="76" fillId="43" borderId="9" xfId="189" applyFont="1" applyFill="1" applyBorder="1" applyAlignment="1">
      <alignment vertical="center"/>
      <protection/>
    </xf>
    <xf numFmtId="0" fontId="84" fillId="43" borderId="9" xfId="189" applyFont="1" applyFill="1" applyBorder="1" applyAlignment="1">
      <alignment vertical="center"/>
      <protection/>
    </xf>
    <xf numFmtId="0" fontId="84" fillId="43" borderId="9" xfId="178" applyFont="1" applyFill="1" applyBorder="1">
      <alignment horizontal="left" vertical="center"/>
      <protection/>
    </xf>
    <xf numFmtId="0" fontId="90" fillId="43" borderId="12" xfId="191" applyFont="1" applyFill="1" applyBorder="1">
      <alignment vertical="center"/>
      <protection/>
    </xf>
    <xf numFmtId="0" fontId="91" fillId="0" borderId="0" xfId="72" applyFont="1" applyFill="1" applyAlignment="1">
      <alignment horizontal="left" vertical="center"/>
      <protection/>
    </xf>
    <xf numFmtId="0" fontId="77" fillId="0" borderId="0" xfId="77" applyFont="1" applyFill="1">
      <alignment horizontal="center" vertical="center"/>
      <protection/>
    </xf>
    <xf numFmtId="0" fontId="80" fillId="0" borderId="0" xfId="91" applyFont="1" applyFill="1">
      <alignment horizontal="center" vertical="center"/>
      <protection/>
    </xf>
    <xf numFmtId="0" fontId="80" fillId="0" borderId="0" xfId="93" applyFont="1" applyFill="1">
      <alignment horizontal="center" vertical="center" wrapText="1"/>
      <protection/>
    </xf>
    <xf numFmtId="0" fontId="77" fillId="0" borderId="0" xfId="86" applyFont="1" applyFill="1">
      <alignment horizontal="center" vertical="center" wrapText="1"/>
      <protection/>
    </xf>
    <xf numFmtId="0" fontId="77" fillId="0" borderId="10" xfId="81" applyFont="1" applyFill="1" applyBorder="1">
      <alignment horizontal="center" vertical="center"/>
      <protection/>
    </xf>
    <xf numFmtId="0" fontId="77" fillId="0" borderId="12" xfId="99" applyFont="1" applyFill="1" applyBorder="1">
      <alignment horizontal="center" vertical="center"/>
      <protection/>
    </xf>
    <xf numFmtId="0" fontId="77" fillId="0" borderId="11" xfId="69" applyFont="1" applyFill="1" applyBorder="1">
      <alignment horizontal="center" vertical="center" wrapText="1"/>
      <protection/>
    </xf>
    <xf numFmtId="0" fontId="77" fillId="0" borderId="10" xfId="68" applyFont="1" applyFill="1" applyBorder="1">
      <alignment horizontal="center" vertical="center" wrapText="1"/>
      <protection/>
    </xf>
    <xf numFmtId="0" fontId="77" fillId="0" borderId="23" xfId="68" applyFont="1" applyFill="1" applyBorder="1">
      <alignment horizontal="center" vertical="center" wrapText="1"/>
      <protection/>
    </xf>
    <xf numFmtId="0" fontId="77" fillId="0" borderId="14" xfId="98" applyFont="1" applyFill="1" applyBorder="1">
      <alignment horizontal="center" vertical="center" wrapText="1"/>
      <protection/>
    </xf>
    <xf numFmtId="0" fontId="77" fillId="0" borderId="12" xfId="94" applyFont="1" applyFill="1" applyBorder="1">
      <alignment horizontal="center" vertical="center" wrapText="1"/>
      <protection/>
    </xf>
    <xf numFmtId="0" fontId="77" fillId="0" borderId="13" xfId="97" applyFont="1" applyFill="1" applyBorder="1">
      <alignment horizontal="center" vertical="center" wrapText="1"/>
      <protection/>
    </xf>
    <xf numFmtId="0" fontId="77" fillId="0" borderId="9" xfId="73" applyFont="1" applyFill="1" applyBorder="1" applyAlignment="1">
      <alignment horizontal="left" vertical="center" wrapText="1"/>
      <protection/>
    </xf>
    <xf numFmtId="0" fontId="79" fillId="0" borderId="9" xfId="74" applyFont="1" applyFill="1" applyBorder="1">
      <alignment horizontal="center" vertical="center" wrapText="1"/>
      <protection/>
    </xf>
    <xf numFmtId="10" fontId="77" fillId="0" borderId="9" xfId="66" applyNumberFormat="1" applyFont="1" applyFill="1" applyBorder="1">
      <alignment horizontal="right" vertical="center" wrapText="1"/>
      <protection/>
    </xf>
    <xf numFmtId="10" fontId="77" fillId="0" borderId="9" xfId="82" applyNumberFormat="1" applyFont="1" applyFill="1" applyBorder="1">
      <alignment horizontal="right" vertical="center" wrapText="1"/>
      <protection/>
    </xf>
    <xf numFmtId="0" fontId="77" fillId="0" borderId="9" xfId="95" applyFont="1" applyFill="1" applyBorder="1">
      <alignment horizontal="center" vertical="center" wrapText="1"/>
      <protection/>
    </xf>
  </cellXfs>
  <cellStyles count="17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表二___builtInStyle65" xfId="63"/>
    <cellStyle name="表二___builtInStyle70" xfId="64"/>
    <cellStyle name="常规_省本级2004年快报及2005年预算（平衡部分）" xfId="65"/>
    <cellStyle name="表一___builtInStyle24" xfId="66"/>
    <cellStyle name="表一___builtInStyle19" xfId="67"/>
    <cellStyle name="表一___builtInStyle38" xfId="68"/>
    <cellStyle name="表一___builtInStyle43" xfId="69"/>
    <cellStyle name="表二___builtInStyle47" xfId="70"/>
    <cellStyle name="表二___builtInStyle52" xfId="71"/>
    <cellStyle name="表一_常规 3 2" xfId="72"/>
    <cellStyle name="表一___builtInStyle20" xfId="73"/>
    <cellStyle name="表一___builtInStyle21" xfId="74"/>
    <cellStyle name="表二___builtInStyle22_1" xfId="75"/>
    <cellStyle name="表一___builtInStyle22" xfId="76"/>
    <cellStyle name="表一___builtInStyle17" xfId="77"/>
    <cellStyle name="常规 2" xfId="78"/>
    <cellStyle name="样式 1" xfId="79"/>
    <cellStyle name="表一___builtInStyle41" xfId="80"/>
    <cellStyle name="表一___builtInStyle36" xfId="81"/>
    <cellStyle name="表一___builtInStyle25" xfId="82"/>
    <cellStyle name="表一___builtInStyle30" xfId="83"/>
    <cellStyle name="表二___builtInStyle22_2" xfId="84"/>
    <cellStyle name="表一___builtInStyle23" xfId="85"/>
    <cellStyle name="表一___builtInStyle18" xfId="86"/>
    <cellStyle name="表一___builtInStyle26" xfId="87"/>
    <cellStyle name="表一___builtInStyle31" xfId="88"/>
    <cellStyle name="表一___builtInStyle33" xfId="89"/>
    <cellStyle name="表一___builtInStyle28" xfId="90"/>
    <cellStyle name="表一___builtInStyle34" xfId="91"/>
    <cellStyle name="表一___builtInStyle29" xfId="92"/>
    <cellStyle name="表一___builtInStyle35" xfId="93"/>
    <cellStyle name="表一___builtInStyle40" xfId="94"/>
    <cellStyle name="表一___builtInStyle32" xfId="95"/>
    <cellStyle name="表一___builtInStyle27" xfId="96"/>
    <cellStyle name="表一___builtInStyle44" xfId="97"/>
    <cellStyle name="表一___builtInStyle39" xfId="98"/>
    <cellStyle name="表一___builtInStyle37" xfId="99"/>
    <cellStyle name="表一___builtInStyle42" xfId="100"/>
    <cellStyle name="表二___builtInStyle26" xfId="101"/>
    <cellStyle name="表二___builtInStyle31" xfId="102"/>
    <cellStyle name="表二___builtInStyle13" xfId="103"/>
    <cellStyle name="表二___builtInStyle41" xfId="104"/>
    <cellStyle name="表二___builtInStyle36" xfId="105"/>
    <cellStyle name="表二___builtInStyle22" xfId="106"/>
    <cellStyle name="表二___builtInStyle12" xfId="107"/>
    <cellStyle name="表二___builtInStyle45" xfId="108"/>
    <cellStyle name="表二___builtInStyle50" xfId="109"/>
    <cellStyle name="表二___builtInStyle24" xfId="110"/>
    <cellStyle name="表二___builtInStyle19" xfId="111"/>
    <cellStyle name="表二___builtInStyle28" xfId="112"/>
    <cellStyle name="表二___builtInStyle33" xfId="113"/>
    <cellStyle name="表二___builtInStyle61" xfId="114"/>
    <cellStyle name="表二___builtInStyle56" xfId="115"/>
    <cellStyle name="表二___builtInStyle21" xfId="116"/>
    <cellStyle name="表二___builtInStyle14" xfId="117"/>
    <cellStyle name="表二___builtInStyle53" xfId="118"/>
    <cellStyle name="表二___builtInStyle48" xfId="119"/>
    <cellStyle name="表二___builtInStyle39" xfId="120"/>
    <cellStyle name="表二___builtInStyle44" xfId="121"/>
    <cellStyle name="表二___builtInStyle20" xfId="122"/>
    <cellStyle name="表二___builtInStyle29" xfId="123"/>
    <cellStyle name="表二___builtInStyle34" xfId="124"/>
    <cellStyle name="表二___builtInStyle40" xfId="125"/>
    <cellStyle name="表二___builtInStyle35" xfId="126"/>
    <cellStyle name="表二___builtInStyle23" xfId="127"/>
    <cellStyle name="表二___builtInStyle27" xfId="128"/>
    <cellStyle name="表二___builtInStyle32" xfId="129"/>
    <cellStyle name="表二___builtInStyle30" xfId="130"/>
    <cellStyle name="表二___builtInStyle25" xfId="131"/>
    <cellStyle name="表二___builtInStyle49" xfId="132"/>
    <cellStyle name="表二___builtInStyle54" xfId="133"/>
    <cellStyle name="表二___builtInStyle46" xfId="134"/>
    <cellStyle name="表二___builtInStyle51" xfId="135"/>
    <cellStyle name="表二___builtInStyle43" xfId="136"/>
    <cellStyle name="表二___builtInStyle38" xfId="137"/>
    <cellStyle name="表二___builtInStyle60" xfId="138"/>
    <cellStyle name="表二___builtInStyle55" xfId="139"/>
    <cellStyle name="表二___builtInStyle42" xfId="140"/>
    <cellStyle name="表二___builtInStyle37" xfId="141"/>
    <cellStyle name="表二___builtInStyle59" xfId="142"/>
    <cellStyle name="表二___builtInStyle64" xfId="143"/>
    <cellStyle name="表二___builtInStyle58" xfId="144"/>
    <cellStyle name="表二___builtInStyle63" xfId="145"/>
    <cellStyle name="表二___builtInStyle62" xfId="146"/>
    <cellStyle name="表二___builtInStyle57" xfId="147"/>
    <cellStyle name="表二___builtInStyle80" xfId="148"/>
    <cellStyle name="表二___builtInStyle75" xfId="149"/>
    <cellStyle name="表二___builtInStyle71" xfId="150"/>
    <cellStyle name="表二___builtInStyle66" xfId="151"/>
    <cellStyle name="表二___builtInStyle82" xfId="152"/>
    <cellStyle name="表二___builtInStyle77" xfId="153"/>
    <cellStyle name="表二___builtInStyle67" xfId="154"/>
    <cellStyle name="表二___builtInStyle72" xfId="155"/>
    <cellStyle name="表二___builtInStyle73" xfId="156"/>
    <cellStyle name="表二___builtInStyle68" xfId="157"/>
    <cellStyle name="表二___builtInStyle74" xfId="158"/>
    <cellStyle name="表二___builtInStyle69" xfId="159"/>
    <cellStyle name="表二___builtInStyle93" xfId="160"/>
    <cellStyle name="表二___builtInStyle88" xfId="161"/>
    <cellStyle name="表二___builtInStyle81" xfId="162"/>
    <cellStyle name="表二___builtInStyle76" xfId="163"/>
    <cellStyle name="表二___builtInStyle83" xfId="164"/>
    <cellStyle name="表二___builtInStyle78" xfId="165"/>
    <cellStyle name="表二___builtInStyle84" xfId="166"/>
    <cellStyle name="表二___builtInStyle79" xfId="167"/>
    <cellStyle name="表二___builtInStyle89" xfId="168"/>
    <cellStyle name="表二___builtInStyle94" xfId="169"/>
    <cellStyle name="表二___builtInStyle95" xfId="170"/>
    <cellStyle name="表二___builtInStyle90" xfId="171"/>
    <cellStyle name="表二___builtInStyle85" xfId="172"/>
    <cellStyle name="表二___builtInStyle86" xfId="173"/>
    <cellStyle name="表二___builtInStyle92" xfId="174"/>
    <cellStyle name="表二___builtInStyle87" xfId="175"/>
    <cellStyle name="表二___builtInStyle91_1" xfId="176"/>
    <cellStyle name="表二之一（类款级汇总）___builtInStyle123" xfId="177"/>
    <cellStyle name="表二之一（类款级汇总）___builtInStyle131" xfId="178"/>
    <cellStyle name="表二之一（类款级汇总）___builtInStyle140" xfId="179"/>
    <cellStyle name="表二之一（类款级汇总）___builtInStyle141" xfId="180"/>
    <cellStyle name="表二之一（类款级汇总）___builtInStyle206" xfId="181"/>
    <cellStyle name="表二之一（类款级汇总）___builtInStyle207" xfId="182"/>
    <cellStyle name="表二之一（类款级汇总）___builtInStyle209" xfId="183"/>
    <cellStyle name="表二之一（类款级汇总）___builtInStyle210" xfId="184"/>
    <cellStyle name="表二之一（类款级汇总）___builtInStyle211" xfId="185"/>
    <cellStyle name="表二之一（类款级汇总）___builtInStyle213" xfId="186"/>
    <cellStyle name="表二之一（类款级汇总）___builtInStyle214" xfId="187"/>
    <cellStyle name="表二之一（类款级汇总）___builtInStyle220" xfId="188"/>
    <cellStyle name="表二之一（类款级汇总）_常规 2 4" xfId="189"/>
    <cellStyle name="表二之一（类款级汇总）_常规 2 2 2" xfId="190"/>
    <cellStyle name="表二之一（类款级汇总）___builtInStyle234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showZeros="0" workbookViewId="0" topLeftCell="A1">
      <pane xSplit="2" ySplit="5" topLeftCell="C18" activePane="bottomRight" state="frozen"/>
      <selection pane="bottomRight" activeCell="D31" sqref="D6:D31"/>
    </sheetView>
  </sheetViews>
  <sheetFormatPr defaultColWidth="12" defaultRowHeight="13.5" customHeight="1"/>
  <cols>
    <col min="1" max="1" width="12" style="112" customWidth="1"/>
    <col min="2" max="2" width="42.83203125" style="112" customWidth="1"/>
    <col min="3" max="4" width="26.5" style="112" customWidth="1"/>
    <col min="5" max="5" width="22.33203125" style="112" customWidth="1"/>
    <col min="6" max="7" width="26.5" style="112" customWidth="1"/>
    <col min="8" max="16384" width="12" style="112" customWidth="1"/>
  </cols>
  <sheetData>
    <row r="1" spans="1:7" s="112" customFormat="1" ht="18" customHeight="1">
      <c r="A1" s="196"/>
      <c r="B1" s="197"/>
      <c r="C1" s="197"/>
      <c r="D1" s="197"/>
      <c r="E1" s="197"/>
      <c r="F1" s="197"/>
      <c r="G1" s="197"/>
    </row>
    <row r="2" spans="1:7" s="112" customFormat="1" ht="22.5" customHeight="1">
      <c r="A2" s="198" t="s">
        <v>0</v>
      </c>
      <c r="B2" s="198"/>
      <c r="C2" s="199"/>
      <c r="D2" s="199"/>
      <c r="E2" s="199"/>
      <c r="F2" s="199"/>
      <c r="G2" s="199"/>
    </row>
    <row r="3" spans="1:7" s="112" customFormat="1" ht="20.25" customHeight="1">
      <c r="A3" s="197"/>
      <c r="B3" s="197"/>
      <c r="C3" s="197"/>
      <c r="D3" s="197"/>
      <c r="E3" s="197"/>
      <c r="F3" s="197"/>
      <c r="G3" s="200"/>
    </row>
    <row r="4" spans="1:7" s="112" customFormat="1" ht="31.5" customHeight="1">
      <c r="A4" s="201" t="s">
        <v>1</v>
      </c>
      <c r="B4" s="202"/>
      <c r="C4" s="203" t="s">
        <v>2</v>
      </c>
      <c r="D4" s="204" t="s">
        <v>3</v>
      </c>
      <c r="E4" s="205"/>
      <c r="F4" s="206"/>
      <c r="G4" s="207"/>
    </row>
    <row r="5" spans="1:7" s="112" customFormat="1" ht="33.75" customHeight="1">
      <c r="A5" s="126" t="s">
        <v>4</v>
      </c>
      <c r="B5" s="126" t="s">
        <v>5</v>
      </c>
      <c r="C5" s="208"/>
      <c r="D5" s="127" t="s">
        <v>6</v>
      </c>
      <c r="E5" s="209" t="s">
        <v>7</v>
      </c>
      <c r="F5" s="210" t="s">
        <v>8</v>
      </c>
      <c r="G5" s="210" t="s">
        <v>9</v>
      </c>
    </row>
    <row r="6" spans="1:7" s="112" customFormat="1" ht="20.25" customHeight="1">
      <c r="A6" s="131">
        <v>101</v>
      </c>
      <c r="B6" s="132" t="s">
        <v>10</v>
      </c>
      <c r="C6" s="133">
        <f>SUM(C7:C22)</f>
        <v>53347</v>
      </c>
      <c r="D6" s="133">
        <f>SUM(D7:D22)</f>
        <v>65923</v>
      </c>
      <c r="E6" s="133">
        <f>SUM(E7:E22)</f>
        <v>5394</v>
      </c>
      <c r="F6" s="211">
        <f aca="true" t="shared" si="0" ref="F6:F31">_xlfn.IFERROR((D6/C6)*100%,"")</f>
        <v>1.2357395917296192</v>
      </c>
      <c r="G6" s="212">
        <f>_xlfn.IFERROR((D6/#REF!)*100%,"")</f>
      </c>
    </row>
    <row r="7" spans="1:7" s="112" customFormat="1" ht="20.25" customHeight="1">
      <c r="A7" s="137">
        <v>10101</v>
      </c>
      <c r="B7" s="138" t="s">
        <v>11</v>
      </c>
      <c r="C7" s="139">
        <v>21015</v>
      </c>
      <c r="D7" s="139">
        <v>25720</v>
      </c>
      <c r="E7" s="139">
        <v>267</v>
      </c>
      <c r="F7" s="212">
        <f t="shared" si="0"/>
        <v>1.2238876992624317</v>
      </c>
      <c r="G7" s="212">
        <f>_xlfn.IFERROR((D7/#REF!)*100%,"")</f>
      </c>
    </row>
    <row r="8" spans="1:7" s="112" customFormat="1" ht="20.25" customHeight="1">
      <c r="A8" s="137">
        <v>10104</v>
      </c>
      <c r="B8" s="138" t="s">
        <v>12</v>
      </c>
      <c r="C8" s="139">
        <v>7058</v>
      </c>
      <c r="D8" s="139">
        <v>9826</v>
      </c>
      <c r="E8" s="139">
        <v>113</v>
      </c>
      <c r="F8" s="212">
        <f t="shared" si="0"/>
        <v>1.3921790875602154</v>
      </c>
      <c r="G8" s="212">
        <f>_xlfn.IFERROR((D8/#REF!)*100%,"")</f>
      </c>
    </row>
    <row r="9" spans="1:7" s="112" customFormat="1" ht="20.25" customHeight="1">
      <c r="A9" s="137">
        <v>10105</v>
      </c>
      <c r="B9" s="138" t="s">
        <v>13</v>
      </c>
      <c r="C9" s="139"/>
      <c r="D9" s="139"/>
      <c r="E9" s="139"/>
      <c r="F9" s="212">
        <f t="shared" si="0"/>
      </c>
      <c r="G9" s="212">
        <f>_xlfn.IFERROR((D9/#REF!)*100%,"")</f>
      </c>
    </row>
    <row r="10" spans="1:7" s="112" customFormat="1" ht="20.25" customHeight="1">
      <c r="A10" s="137">
        <v>10106</v>
      </c>
      <c r="B10" s="138" t="s">
        <v>14</v>
      </c>
      <c r="C10" s="139">
        <v>1422</v>
      </c>
      <c r="D10" s="139">
        <v>1552</v>
      </c>
      <c r="E10" s="139">
        <v>34</v>
      </c>
      <c r="F10" s="212">
        <f t="shared" si="0"/>
        <v>1.091420534458509</v>
      </c>
      <c r="G10" s="212">
        <f>_xlfn.IFERROR((D10/#REF!)*100%,"")</f>
      </c>
    </row>
    <row r="11" spans="1:7" s="112" customFormat="1" ht="20.25" customHeight="1">
      <c r="A11" s="137">
        <v>10107</v>
      </c>
      <c r="B11" s="138" t="s">
        <v>15</v>
      </c>
      <c r="C11" s="139">
        <v>1433</v>
      </c>
      <c r="D11" s="139">
        <v>1550</v>
      </c>
      <c r="E11" s="139"/>
      <c r="F11" s="212">
        <f t="shared" si="0"/>
        <v>1.0816468946266573</v>
      </c>
      <c r="G11" s="212">
        <f>_xlfn.IFERROR((D11/#REF!)*100%,"")</f>
      </c>
    </row>
    <row r="12" spans="1:7" s="112" customFormat="1" ht="20.25" customHeight="1">
      <c r="A12" s="137">
        <v>10109</v>
      </c>
      <c r="B12" s="138" t="s">
        <v>16</v>
      </c>
      <c r="C12" s="139">
        <v>2360</v>
      </c>
      <c r="D12" s="139">
        <v>2225</v>
      </c>
      <c r="E12" s="139">
        <v>1530</v>
      </c>
      <c r="F12" s="212">
        <f t="shared" si="0"/>
        <v>0.9427966101694916</v>
      </c>
      <c r="G12" s="212">
        <f>_xlfn.IFERROR((D12/#REF!)*100%,"")</f>
      </c>
    </row>
    <row r="13" spans="1:7" s="112" customFormat="1" ht="20.25" customHeight="1">
      <c r="A13" s="137">
        <v>10110</v>
      </c>
      <c r="B13" s="138" t="s">
        <v>17</v>
      </c>
      <c r="C13" s="139">
        <v>4235</v>
      </c>
      <c r="D13" s="139">
        <v>3850</v>
      </c>
      <c r="E13" s="139">
        <v>443</v>
      </c>
      <c r="F13" s="212">
        <f t="shared" si="0"/>
        <v>0.9090909090909091</v>
      </c>
      <c r="G13" s="212">
        <f>_xlfn.IFERROR((D13/#REF!)*100%,"")</f>
      </c>
    </row>
    <row r="14" spans="1:7" s="112" customFormat="1" ht="20.25" customHeight="1">
      <c r="A14" s="137">
        <v>10111</v>
      </c>
      <c r="B14" s="138" t="s">
        <v>18</v>
      </c>
      <c r="C14" s="139">
        <v>1878</v>
      </c>
      <c r="D14" s="139">
        <v>1800</v>
      </c>
      <c r="E14" s="139">
        <v>173</v>
      </c>
      <c r="F14" s="212">
        <f t="shared" si="0"/>
        <v>0.9584664536741214</v>
      </c>
      <c r="G14" s="212">
        <f>_xlfn.IFERROR((D14/#REF!)*100%,"")</f>
      </c>
    </row>
    <row r="15" spans="1:7" s="112" customFormat="1" ht="20.25" customHeight="1">
      <c r="A15" s="137">
        <v>10112</v>
      </c>
      <c r="B15" s="138" t="s">
        <v>19</v>
      </c>
      <c r="C15" s="139">
        <v>7456</v>
      </c>
      <c r="D15" s="139">
        <v>7800</v>
      </c>
      <c r="E15" s="139">
        <v>698</v>
      </c>
      <c r="F15" s="212">
        <f t="shared" si="0"/>
        <v>1.046137339055794</v>
      </c>
      <c r="G15" s="212">
        <f>_xlfn.IFERROR((D15/#REF!)*100%,"")</f>
      </c>
    </row>
    <row r="16" spans="1:7" s="112" customFormat="1" ht="20.25" customHeight="1">
      <c r="A16" s="137">
        <v>10113</v>
      </c>
      <c r="B16" s="138" t="s">
        <v>20</v>
      </c>
      <c r="C16" s="139">
        <v>1376</v>
      </c>
      <c r="D16" s="139">
        <v>2500</v>
      </c>
      <c r="E16" s="139">
        <v>220</v>
      </c>
      <c r="F16" s="212">
        <f t="shared" si="0"/>
        <v>1.816860465116279</v>
      </c>
      <c r="G16" s="212">
        <f>_xlfn.IFERROR((D16/#REF!)*100%,"")</f>
      </c>
    </row>
    <row r="17" spans="1:7" s="112" customFormat="1" ht="20.25" customHeight="1">
      <c r="A17" s="137">
        <v>10114</v>
      </c>
      <c r="B17" s="138" t="s">
        <v>21</v>
      </c>
      <c r="C17" s="139">
        <v>1000</v>
      </c>
      <c r="D17" s="139">
        <v>2200</v>
      </c>
      <c r="E17" s="139"/>
      <c r="F17" s="212">
        <f t="shared" si="0"/>
        <v>2.2</v>
      </c>
      <c r="G17" s="212">
        <f>_xlfn.IFERROR((D17/#REF!)*100%,"")</f>
      </c>
    </row>
    <row r="18" spans="1:7" s="112" customFormat="1" ht="20.25" customHeight="1">
      <c r="A18" s="137">
        <v>10118</v>
      </c>
      <c r="B18" s="138" t="s">
        <v>22</v>
      </c>
      <c r="C18" s="139">
        <v>376</v>
      </c>
      <c r="D18" s="139">
        <v>2100</v>
      </c>
      <c r="E18" s="139">
        <v>1435</v>
      </c>
      <c r="F18" s="212">
        <f t="shared" si="0"/>
        <v>5.585106382978723</v>
      </c>
      <c r="G18" s="212">
        <f>_xlfn.IFERROR((D18/#REF!)*100%,"")</f>
      </c>
    </row>
    <row r="19" spans="1:7" s="112" customFormat="1" ht="20.25" customHeight="1">
      <c r="A19" s="137">
        <v>10119</v>
      </c>
      <c r="B19" s="138" t="s">
        <v>23</v>
      </c>
      <c r="C19" s="139">
        <v>3223</v>
      </c>
      <c r="D19" s="139">
        <v>4300</v>
      </c>
      <c r="E19" s="139">
        <v>31</v>
      </c>
      <c r="F19" s="212">
        <f t="shared" si="0"/>
        <v>1.3341607198262488</v>
      </c>
      <c r="G19" s="212">
        <f>_xlfn.IFERROR((D19/#REF!)*100%,"")</f>
      </c>
    </row>
    <row r="20" spans="1:7" s="112" customFormat="1" ht="20.25" customHeight="1">
      <c r="A20" s="137">
        <v>10120</v>
      </c>
      <c r="B20" s="138" t="s">
        <v>24</v>
      </c>
      <c r="C20" s="139"/>
      <c r="D20" s="139"/>
      <c r="E20" s="139"/>
      <c r="F20" s="212">
        <f t="shared" si="0"/>
      </c>
      <c r="G20" s="212">
        <f>_xlfn.IFERROR((D20/#REF!)*100%,"")</f>
      </c>
    </row>
    <row r="21" spans="1:7" s="112" customFormat="1" ht="20.25" customHeight="1">
      <c r="A21" s="137">
        <v>10121</v>
      </c>
      <c r="B21" s="138" t="s">
        <v>25</v>
      </c>
      <c r="C21" s="139">
        <v>515</v>
      </c>
      <c r="D21" s="139">
        <v>500</v>
      </c>
      <c r="E21" s="139">
        <v>450</v>
      </c>
      <c r="F21" s="212">
        <f t="shared" si="0"/>
        <v>0.970873786407767</v>
      </c>
      <c r="G21" s="212">
        <f>_xlfn.IFERROR((D21/#REF!)*100%,"")</f>
      </c>
    </row>
    <row r="22" spans="1:7" s="112" customFormat="1" ht="20.25" customHeight="1">
      <c r="A22" s="137">
        <v>10199</v>
      </c>
      <c r="B22" s="138" t="s">
        <v>26</v>
      </c>
      <c r="C22" s="139"/>
      <c r="D22" s="139"/>
      <c r="E22" s="139"/>
      <c r="F22" s="212">
        <f t="shared" si="0"/>
      </c>
      <c r="G22" s="212">
        <f>_xlfn.IFERROR((D22/#REF!)*100%,"")</f>
      </c>
    </row>
    <row r="23" spans="1:7" s="112" customFormat="1" ht="20.25" customHeight="1">
      <c r="A23" s="137">
        <v>103</v>
      </c>
      <c r="B23" s="138" t="s">
        <v>27</v>
      </c>
      <c r="C23" s="133">
        <f>SUM(C24:C31)</f>
        <v>35171</v>
      </c>
      <c r="D23" s="133">
        <f>SUM(D24:D31)</f>
        <v>30377</v>
      </c>
      <c r="E23" s="133">
        <f>SUM(E24:E31)</f>
        <v>24139</v>
      </c>
      <c r="F23" s="212">
        <f t="shared" si="0"/>
        <v>0.8636945210542777</v>
      </c>
      <c r="G23" s="212">
        <f>_xlfn.IFERROR((D23/#REF!)*100%,"")</f>
      </c>
    </row>
    <row r="24" spans="1:7" s="112" customFormat="1" ht="20.25" customHeight="1">
      <c r="A24" s="137">
        <v>10302</v>
      </c>
      <c r="B24" s="138" t="s">
        <v>28</v>
      </c>
      <c r="C24" s="139">
        <v>2682</v>
      </c>
      <c r="D24" s="139">
        <v>1848</v>
      </c>
      <c r="E24" s="139">
        <v>1380</v>
      </c>
      <c r="F24" s="212">
        <f t="shared" si="0"/>
        <v>0.6890380313199105</v>
      </c>
      <c r="G24" s="212">
        <f>_xlfn.IFERROR((D24/#REF!)*100%,"")</f>
      </c>
    </row>
    <row r="25" spans="1:7" s="112" customFormat="1" ht="20.25" customHeight="1">
      <c r="A25" s="137">
        <v>10304</v>
      </c>
      <c r="B25" s="138" t="s">
        <v>29</v>
      </c>
      <c r="C25" s="139">
        <v>1402</v>
      </c>
      <c r="D25" s="139">
        <v>1700</v>
      </c>
      <c r="E25" s="139">
        <v>1359</v>
      </c>
      <c r="F25" s="212">
        <f t="shared" si="0"/>
        <v>1.2125534950071326</v>
      </c>
      <c r="G25" s="212">
        <f>_xlfn.IFERROR((D25/#REF!)*100%,"")</f>
      </c>
    </row>
    <row r="26" spans="1:7" s="112" customFormat="1" ht="20.25" customHeight="1">
      <c r="A26" s="137">
        <v>10305</v>
      </c>
      <c r="B26" s="138" t="s">
        <v>30</v>
      </c>
      <c r="C26" s="139">
        <v>1885</v>
      </c>
      <c r="D26" s="139">
        <v>3000</v>
      </c>
      <c r="E26" s="139">
        <v>1940</v>
      </c>
      <c r="F26" s="212">
        <f t="shared" si="0"/>
        <v>1.5915119363395225</v>
      </c>
      <c r="G26" s="212">
        <f>_xlfn.IFERROR((D26/#REF!)*100%,"")</f>
      </c>
    </row>
    <row r="27" spans="1:7" s="112" customFormat="1" ht="20.25" customHeight="1">
      <c r="A27" s="137">
        <v>10306</v>
      </c>
      <c r="B27" s="138" t="s">
        <v>31</v>
      </c>
      <c r="C27" s="139"/>
      <c r="D27" s="139"/>
      <c r="E27" s="139"/>
      <c r="F27" s="212">
        <f t="shared" si="0"/>
      </c>
      <c r="G27" s="212">
        <f>_xlfn.IFERROR((D27/#REF!)*100%,"")</f>
      </c>
    </row>
    <row r="28" spans="1:7" s="112" customFormat="1" ht="20.25" customHeight="1">
      <c r="A28" s="137">
        <v>10307</v>
      </c>
      <c r="B28" s="138" t="s">
        <v>32</v>
      </c>
      <c r="C28" s="139">
        <v>28987</v>
      </c>
      <c r="D28" s="139">
        <v>23629</v>
      </c>
      <c r="E28" s="139">
        <v>19440</v>
      </c>
      <c r="F28" s="212">
        <f t="shared" si="0"/>
        <v>0.8151585193362542</v>
      </c>
      <c r="G28" s="212">
        <f>_xlfn.IFERROR((D28/#REF!)*100%,"")</f>
      </c>
    </row>
    <row r="29" spans="1:7" s="112" customFormat="1" ht="20.25" customHeight="1">
      <c r="A29" s="137">
        <v>10308</v>
      </c>
      <c r="B29" s="138" t="s">
        <v>33</v>
      </c>
      <c r="C29" s="139">
        <v>215</v>
      </c>
      <c r="D29" s="139">
        <v>200</v>
      </c>
      <c r="E29" s="139"/>
      <c r="F29" s="212">
        <f t="shared" si="0"/>
        <v>0.9302325581395349</v>
      </c>
      <c r="G29" s="212">
        <f>_xlfn.IFERROR((D29/#REF!)*100%,"")</f>
      </c>
    </row>
    <row r="30" spans="1:7" s="112" customFormat="1" ht="20.25" customHeight="1">
      <c r="A30" s="144">
        <v>10309</v>
      </c>
      <c r="B30" s="145" t="s">
        <v>34</v>
      </c>
      <c r="C30" s="146"/>
      <c r="D30" s="146"/>
      <c r="E30" s="146"/>
      <c r="F30" s="212">
        <f t="shared" si="0"/>
      </c>
      <c r="G30" s="212">
        <f>_xlfn.IFERROR((D30/#REF!)*100%,"")</f>
      </c>
    </row>
    <row r="31" spans="1:7" s="112" customFormat="1" ht="20.25" customHeight="1">
      <c r="A31" s="144">
        <v>10399</v>
      </c>
      <c r="B31" s="145" t="s">
        <v>35</v>
      </c>
      <c r="C31" s="146"/>
      <c r="D31" s="146"/>
      <c r="E31" s="146">
        <v>20</v>
      </c>
      <c r="F31" s="212">
        <f t="shared" si="0"/>
      </c>
      <c r="G31" s="212">
        <f>_xlfn.IFERROR((D31/#REF!)*100%,"")</f>
      </c>
    </row>
    <row r="32" spans="1:7" s="112" customFormat="1" ht="20.25" customHeight="1">
      <c r="A32" s="147"/>
      <c r="B32" s="147" t="s">
        <v>36</v>
      </c>
      <c r="C32" s="148"/>
      <c r="D32" s="148"/>
      <c r="E32" s="148"/>
      <c r="F32" s="213"/>
      <c r="G32" s="213"/>
    </row>
    <row r="33" spans="1:7" s="112" customFormat="1" ht="20.25" customHeight="1">
      <c r="A33" s="149" t="s">
        <v>37</v>
      </c>
      <c r="B33" s="150"/>
      <c r="C33" s="151">
        <f>C6+C23</f>
        <v>88518</v>
      </c>
      <c r="D33" s="151">
        <f>D6+D23</f>
        <v>96300</v>
      </c>
      <c r="E33" s="151">
        <f>E6+E23</f>
        <v>29533</v>
      </c>
      <c r="F33" s="212">
        <f>_xlfn.IFERROR((D33/C33)*100%,"")</f>
        <v>1.0879143225106758</v>
      </c>
      <c r="G33" s="212">
        <f>_xlfn.IFERROR((D33/#REF!)*100%,"")</f>
      </c>
    </row>
  </sheetData>
  <sheetProtection/>
  <mergeCells count="5">
    <mergeCell ref="A2:G2"/>
    <mergeCell ref="A4:B4"/>
    <mergeCell ref="D4:G4"/>
    <mergeCell ref="A33:B33"/>
    <mergeCell ref="C4:C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G29" sqref="G29"/>
    </sheetView>
  </sheetViews>
  <sheetFormatPr defaultColWidth="16.16015625" defaultRowHeight="15" customHeight="1"/>
  <cols>
    <col min="1" max="1" width="47.33203125" style="1" customWidth="1"/>
    <col min="2" max="6" width="21" style="1" customWidth="1"/>
    <col min="7" max="16384" width="16.16015625" style="1" customWidth="1"/>
  </cols>
  <sheetData>
    <row r="1" spans="1:6" ht="37.5" customHeight="1">
      <c r="A1" s="2" t="s">
        <v>1187</v>
      </c>
      <c r="B1" s="2"/>
      <c r="C1" s="2"/>
      <c r="D1" s="2"/>
      <c r="E1" s="2"/>
      <c r="F1" s="2"/>
    </row>
    <row r="2" spans="1:6" ht="16.5" customHeight="1">
      <c r="A2" s="3" t="s">
        <v>1026</v>
      </c>
      <c r="B2" s="3"/>
      <c r="C2" s="3"/>
      <c r="D2" s="3"/>
      <c r="E2" s="3"/>
      <c r="F2" s="3"/>
    </row>
    <row r="3" spans="1:6" ht="36.75" customHeight="1">
      <c r="A3" s="4" t="s">
        <v>1</v>
      </c>
      <c r="B3" s="5" t="s">
        <v>1188</v>
      </c>
      <c r="C3" s="5" t="s">
        <v>1189</v>
      </c>
      <c r="D3" s="5" t="s">
        <v>1190</v>
      </c>
      <c r="E3" s="5" t="s">
        <v>1191</v>
      </c>
      <c r="F3" s="5" t="s">
        <v>1192</v>
      </c>
    </row>
    <row r="4" spans="1:6" ht="16.5" customHeight="1">
      <c r="A4" s="6" t="s">
        <v>1193</v>
      </c>
      <c r="B4" s="7">
        <v>0</v>
      </c>
      <c r="C4" s="7">
        <f>SUM(C5:C20)</f>
        <v>0</v>
      </c>
      <c r="D4" s="7">
        <f>SUM(D5:D20)</f>
        <v>0</v>
      </c>
      <c r="E4" s="7">
        <f>SUM(E5:E20)</f>
        <v>0</v>
      </c>
      <c r="F4" s="7">
        <f>SUM(F5:F20)</f>
        <v>0</v>
      </c>
    </row>
    <row r="5" spans="1:6" ht="16.5" customHeight="1">
      <c r="A5" s="8" t="s">
        <v>1194</v>
      </c>
      <c r="B5" s="7">
        <v>0</v>
      </c>
      <c r="C5" s="7">
        <v>0</v>
      </c>
      <c r="D5" s="7">
        <v>0</v>
      </c>
      <c r="E5" s="7">
        <v>0</v>
      </c>
      <c r="F5" s="7">
        <f aca="true" t="shared" si="0" ref="F5:F20">B5+C5-D5-E5</f>
        <v>0</v>
      </c>
    </row>
    <row r="6" spans="1:6" ht="16.5" customHeight="1">
      <c r="A6" s="8" t="s">
        <v>1195</v>
      </c>
      <c r="B6" s="7">
        <v>0</v>
      </c>
      <c r="C6" s="7">
        <v>0</v>
      </c>
      <c r="D6" s="7">
        <v>0</v>
      </c>
      <c r="E6" s="7">
        <v>0</v>
      </c>
      <c r="F6" s="7">
        <f t="shared" si="0"/>
        <v>0</v>
      </c>
    </row>
    <row r="7" spans="1:6" ht="16.5" customHeight="1">
      <c r="A7" s="8" t="s">
        <v>1196</v>
      </c>
      <c r="B7" s="7">
        <v>0</v>
      </c>
      <c r="C7" s="7">
        <v>0</v>
      </c>
      <c r="D7" s="7">
        <v>0</v>
      </c>
      <c r="E7" s="7">
        <v>0</v>
      </c>
      <c r="F7" s="7">
        <f t="shared" si="0"/>
        <v>0</v>
      </c>
    </row>
    <row r="8" spans="1:6" ht="16.5" customHeight="1">
      <c r="A8" s="8" t="s">
        <v>1197</v>
      </c>
      <c r="B8" s="7">
        <v>0</v>
      </c>
      <c r="C8" s="7">
        <v>0</v>
      </c>
      <c r="D8" s="7">
        <v>0</v>
      </c>
      <c r="E8" s="7">
        <v>0</v>
      </c>
      <c r="F8" s="7">
        <f t="shared" si="0"/>
        <v>0</v>
      </c>
    </row>
    <row r="9" spans="1:6" ht="16.5" customHeight="1">
      <c r="A9" s="8" t="s">
        <v>1198</v>
      </c>
      <c r="B9" s="7">
        <v>0</v>
      </c>
      <c r="C9" s="7">
        <v>0</v>
      </c>
      <c r="D9" s="7">
        <v>0</v>
      </c>
      <c r="E9" s="7">
        <v>0</v>
      </c>
      <c r="F9" s="7">
        <f t="shared" si="0"/>
        <v>0</v>
      </c>
    </row>
    <row r="10" spans="1:6" ht="16.5" customHeight="1">
      <c r="A10" s="8" t="s">
        <v>1199</v>
      </c>
      <c r="B10" s="7">
        <v>0</v>
      </c>
      <c r="C10" s="7">
        <v>0</v>
      </c>
      <c r="D10" s="7">
        <v>0</v>
      </c>
      <c r="E10" s="7">
        <v>0</v>
      </c>
      <c r="F10" s="7">
        <f t="shared" si="0"/>
        <v>0</v>
      </c>
    </row>
    <row r="11" spans="1:6" ht="16.5" customHeight="1">
      <c r="A11" s="8" t="s">
        <v>1200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</row>
    <row r="12" spans="1:6" ht="16.5" customHeight="1">
      <c r="A12" s="8" t="s">
        <v>1201</v>
      </c>
      <c r="B12" s="7">
        <v>0</v>
      </c>
      <c r="C12" s="7">
        <v>0</v>
      </c>
      <c r="D12" s="7">
        <v>0</v>
      </c>
      <c r="E12" s="7">
        <v>0</v>
      </c>
      <c r="F12" s="7">
        <f t="shared" si="0"/>
        <v>0</v>
      </c>
    </row>
    <row r="13" spans="1:6" ht="16.5" customHeight="1">
      <c r="A13" s="8" t="s">
        <v>1202</v>
      </c>
      <c r="B13" s="7">
        <v>0</v>
      </c>
      <c r="C13" s="7">
        <v>0</v>
      </c>
      <c r="D13" s="7">
        <v>0</v>
      </c>
      <c r="E13" s="7">
        <v>0</v>
      </c>
      <c r="F13" s="7">
        <f t="shared" si="0"/>
        <v>0</v>
      </c>
    </row>
    <row r="14" spans="1:6" ht="16.5" customHeight="1">
      <c r="A14" s="8" t="s">
        <v>1203</v>
      </c>
      <c r="B14" s="7">
        <v>0</v>
      </c>
      <c r="C14" s="7">
        <v>0</v>
      </c>
      <c r="D14" s="7">
        <v>0</v>
      </c>
      <c r="E14" s="7">
        <v>0</v>
      </c>
      <c r="F14" s="7">
        <f t="shared" si="0"/>
        <v>0</v>
      </c>
    </row>
    <row r="15" spans="1:6" ht="16.5" customHeight="1">
      <c r="A15" s="8" t="s">
        <v>1204</v>
      </c>
      <c r="B15" s="7">
        <v>0</v>
      </c>
      <c r="C15" s="7">
        <v>0</v>
      </c>
      <c r="D15" s="7">
        <v>0</v>
      </c>
      <c r="E15" s="7">
        <v>0</v>
      </c>
      <c r="F15" s="7">
        <f t="shared" si="0"/>
        <v>0</v>
      </c>
    </row>
    <row r="16" spans="1:6" ht="16.5" customHeight="1">
      <c r="A16" s="8" t="s">
        <v>1205</v>
      </c>
      <c r="B16" s="7">
        <v>0</v>
      </c>
      <c r="C16" s="7">
        <v>0</v>
      </c>
      <c r="D16" s="7">
        <v>0</v>
      </c>
      <c r="E16" s="7">
        <v>0</v>
      </c>
      <c r="F16" s="7">
        <f t="shared" si="0"/>
        <v>0</v>
      </c>
    </row>
    <row r="17" spans="1:6" ht="16.5" customHeight="1">
      <c r="A17" s="8" t="s">
        <v>1206</v>
      </c>
      <c r="B17" s="7">
        <v>0</v>
      </c>
      <c r="C17" s="7">
        <v>0</v>
      </c>
      <c r="D17" s="7">
        <v>0</v>
      </c>
      <c r="E17" s="7">
        <v>0</v>
      </c>
      <c r="F17" s="7">
        <f t="shared" si="0"/>
        <v>0</v>
      </c>
    </row>
    <row r="18" spans="1:6" ht="16.5" customHeight="1">
      <c r="A18" s="8" t="s">
        <v>1207</v>
      </c>
      <c r="B18" s="7">
        <v>0</v>
      </c>
      <c r="C18" s="7">
        <v>0</v>
      </c>
      <c r="D18" s="7">
        <v>0</v>
      </c>
      <c r="E18" s="7">
        <v>0</v>
      </c>
      <c r="F18" s="7">
        <f t="shared" si="0"/>
        <v>0</v>
      </c>
    </row>
    <row r="19" spans="1:6" ht="16.5" customHeight="1">
      <c r="A19" s="8" t="s">
        <v>1208</v>
      </c>
      <c r="B19" s="7">
        <v>0</v>
      </c>
      <c r="C19" s="7">
        <v>0</v>
      </c>
      <c r="D19" s="7">
        <v>0</v>
      </c>
      <c r="E19" s="7">
        <v>0</v>
      </c>
      <c r="F19" s="7">
        <f t="shared" si="0"/>
        <v>0</v>
      </c>
    </row>
    <row r="20" spans="1:6" ht="16.5" customHeight="1">
      <c r="A20" s="8" t="s">
        <v>1209</v>
      </c>
      <c r="B20" s="7">
        <v>0</v>
      </c>
      <c r="C20" s="7">
        <v>0</v>
      </c>
      <c r="D20" s="7">
        <v>0</v>
      </c>
      <c r="E20" s="7">
        <v>0</v>
      </c>
      <c r="F20" s="7">
        <f t="shared" si="0"/>
        <v>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33"/>
  <sheetViews>
    <sheetView showZeros="0" workbookViewId="0" topLeftCell="A1">
      <selection activeCell="B225" sqref="B225"/>
    </sheetView>
  </sheetViews>
  <sheetFormatPr defaultColWidth="12" defaultRowHeight="13.5" customHeight="1"/>
  <cols>
    <col min="1" max="1" width="12" style="112" customWidth="1"/>
    <col min="2" max="2" width="55.16015625" style="112" customWidth="1"/>
    <col min="3" max="6" width="21" style="112" customWidth="1"/>
    <col min="7" max="7" width="27.66015625" style="112" customWidth="1"/>
    <col min="8" max="16384" width="12" style="112" customWidth="1"/>
  </cols>
  <sheetData>
    <row r="1" spans="1:7" s="112" customFormat="1" ht="14.25" customHeight="1">
      <c r="A1" s="114"/>
      <c r="B1" s="115"/>
      <c r="C1" s="115"/>
      <c r="D1" s="163"/>
      <c r="E1" s="163"/>
      <c r="F1" s="163"/>
      <c r="G1" s="119"/>
    </row>
    <row r="2" spans="1:7" s="112" customFormat="1" ht="22.5" customHeight="1">
      <c r="A2" s="117" t="s">
        <v>38</v>
      </c>
      <c r="B2" s="117"/>
      <c r="C2" s="117"/>
      <c r="D2" s="117"/>
      <c r="E2" s="117"/>
      <c r="F2" s="117"/>
      <c r="G2" s="164"/>
    </row>
    <row r="3" spans="1:7" s="112" customFormat="1" ht="25.5" customHeight="1">
      <c r="A3" s="165" t="s">
        <v>1</v>
      </c>
      <c r="B3" s="166"/>
      <c r="C3" s="167" t="s">
        <v>39</v>
      </c>
      <c r="D3" s="168" t="s">
        <v>3</v>
      </c>
      <c r="E3" s="168"/>
      <c r="F3" s="169"/>
      <c r="G3" s="116"/>
    </row>
    <row r="4" spans="1:6" ht="30.75" customHeight="1">
      <c r="A4" s="170" t="s">
        <v>40</v>
      </c>
      <c r="B4" s="171" t="s">
        <v>41</v>
      </c>
      <c r="C4" s="172"/>
      <c r="D4" s="173" t="s">
        <v>6</v>
      </c>
      <c r="E4" s="173" t="s">
        <v>7</v>
      </c>
      <c r="F4" s="174" t="s">
        <v>8</v>
      </c>
    </row>
    <row r="5" spans="1:6" ht="18" customHeight="1">
      <c r="A5" s="175" t="s">
        <v>42</v>
      </c>
      <c r="B5" s="176" t="s">
        <v>43</v>
      </c>
      <c r="C5" s="177">
        <f>SUM(C6:C33)</f>
        <v>31028.07</v>
      </c>
      <c r="D5" s="177">
        <f>SUM(D6:D33)</f>
        <v>32657.120000000003</v>
      </c>
      <c r="E5" s="177"/>
      <c r="F5" s="178">
        <f aca="true" t="shared" si="0" ref="F5:F30">_xlfn.IFERROR($D5/C5,"")</f>
        <v>1.0525024598694022</v>
      </c>
    </row>
    <row r="6" spans="1:6" ht="18" customHeight="1">
      <c r="A6" s="175" t="s">
        <v>44</v>
      </c>
      <c r="B6" s="176" t="s">
        <v>45</v>
      </c>
      <c r="C6" s="177">
        <v>2884.54</v>
      </c>
      <c r="D6" s="177">
        <v>2089.67</v>
      </c>
      <c r="E6" s="177"/>
      <c r="F6" s="178">
        <f t="shared" si="0"/>
        <v>0.7244378653095468</v>
      </c>
    </row>
    <row r="7" spans="1:6" ht="18" customHeight="1">
      <c r="A7" s="175" t="s">
        <v>46</v>
      </c>
      <c r="B7" s="176" t="s">
        <v>47</v>
      </c>
      <c r="C7" s="177">
        <v>981.95</v>
      </c>
      <c r="D7" s="177">
        <v>461.38</v>
      </c>
      <c r="E7" s="177"/>
      <c r="F7" s="178">
        <f t="shared" si="0"/>
        <v>0.46986099088548294</v>
      </c>
    </row>
    <row r="8" spans="1:6" ht="18" customHeight="1">
      <c r="A8" s="175" t="s">
        <v>48</v>
      </c>
      <c r="B8" s="176" t="s">
        <v>49</v>
      </c>
      <c r="C8" s="177">
        <v>14902.27</v>
      </c>
      <c r="D8" s="177">
        <v>17162.74</v>
      </c>
      <c r="E8" s="177"/>
      <c r="F8" s="178">
        <f t="shared" si="0"/>
        <v>1.151686286720077</v>
      </c>
    </row>
    <row r="9" spans="1:6" ht="18" customHeight="1">
      <c r="A9" s="175" t="s">
        <v>50</v>
      </c>
      <c r="B9" s="176" t="s">
        <v>51</v>
      </c>
      <c r="C9" s="177">
        <v>370.92</v>
      </c>
      <c r="D9" s="177">
        <v>489.44</v>
      </c>
      <c r="E9" s="177"/>
      <c r="F9" s="178">
        <f t="shared" si="0"/>
        <v>1.3195298177504582</v>
      </c>
    </row>
    <row r="10" spans="1:6" ht="18" customHeight="1">
      <c r="A10" s="175" t="s">
        <v>52</v>
      </c>
      <c r="B10" s="176" t="s">
        <v>53</v>
      </c>
      <c r="C10" s="177">
        <v>164.96</v>
      </c>
      <c r="D10" s="177">
        <v>206.06</v>
      </c>
      <c r="E10" s="177"/>
      <c r="F10" s="178">
        <f t="shared" si="0"/>
        <v>1.2491513094083413</v>
      </c>
    </row>
    <row r="11" spans="1:6" ht="18" customHeight="1">
      <c r="A11" s="175" t="s">
        <v>54</v>
      </c>
      <c r="B11" s="176" t="s">
        <v>55</v>
      </c>
      <c r="C11" s="177">
        <v>2295.16</v>
      </c>
      <c r="D11" s="177">
        <v>1790.15</v>
      </c>
      <c r="E11" s="177"/>
      <c r="F11" s="178">
        <f t="shared" si="0"/>
        <v>0.7799674096794995</v>
      </c>
    </row>
    <row r="12" spans="1:6" ht="18" customHeight="1">
      <c r="A12" s="175" t="s">
        <v>56</v>
      </c>
      <c r="B12" s="176" t="s">
        <v>57</v>
      </c>
      <c r="C12" s="177">
        <v>2262</v>
      </c>
      <c r="D12" s="177">
        <v>2268</v>
      </c>
      <c r="E12" s="177"/>
      <c r="F12" s="178">
        <f t="shared" si="0"/>
        <v>1.0026525198938991</v>
      </c>
    </row>
    <row r="13" spans="1:6" ht="18" customHeight="1">
      <c r="A13" s="175" t="s">
        <v>58</v>
      </c>
      <c r="B13" s="176" t="s">
        <v>59</v>
      </c>
      <c r="C13" s="177">
        <v>34.75</v>
      </c>
      <c r="D13" s="177">
        <v>236.36</v>
      </c>
      <c r="E13" s="177"/>
      <c r="F13" s="178">
        <f t="shared" si="0"/>
        <v>6.801726618705036</v>
      </c>
    </row>
    <row r="14" spans="1:6" ht="18" customHeight="1">
      <c r="A14" s="175" t="s">
        <v>60</v>
      </c>
      <c r="B14" s="176" t="s">
        <v>61</v>
      </c>
      <c r="C14" s="177"/>
      <c r="D14" s="177"/>
      <c r="E14" s="177"/>
      <c r="F14" s="178">
        <f t="shared" si="0"/>
      </c>
    </row>
    <row r="15" spans="1:6" ht="18" customHeight="1">
      <c r="A15" s="175" t="s">
        <v>62</v>
      </c>
      <c r="B15" s="176" t="s">
        <v>63</v>
      </c>
      <c r="C15" s="177">
        <v>1053.1</v>
      </c>
      <c r="D15" s="177">
        <v>1073.25</v>
      </c>
      <c r="E15" s="177"/>
      <c r="F15" s="178">
        <f t="shared" si="0"/>
        <v>1.0191339853765076</v>
      </c>
    </row>
    <row r="16" spans="1:6" ht="18" customHeight="1">
      <c r="A16" s="175" t="s">
        <v>64</v>
      </c>
      <c r="B16" s="176" t="s">
        <v>65</v>
      </c>
      <c r="C16" s="177">
        <v>677.95</v>
      </c>
      <c r="D16" s="177">
        <v>783.36</v>
      </c>
      <c r="E16" s="177"/>
      <c r="F16" s="178">
        <f t="shared" si="0"/>
        <v>1.1554834427317648</v>
      </c>
    </row>
    <row r="17" spans="1:6" ht="18" customHeight="1">
      <c r="A17" s="175" t="s">
        <v>66</v>
      </c>
      <c r="B17" s="176" t="s">
        <v>67</v>
      </c>
      <c r="C17" s="177"/>
      <c r="D17" s="177"/>
      <c r="E17" s="177"/>
      <c r="F17" s="178">
        <f t="shared" si="0"/>
      </c>
    </row>
    <row r="18" spans="1:6" ht="18" customHeight="1">
      <c r="A18" s="175" t="s">
        <v>68</v>
      </c>
      <c r="B18" s="176" t="s">
        <v>69</v>
      </c>
      <c r="C18" s="177"/>
      <c r="D18" s="177"/>
      <c r="E18" s="177"/>
      <c r="F18" s="178">
        <f t="shared" si="0"/>
      </c>
    </row>
    <row r="19" spans="1:6" ht="18" customHeight="1">
      <c r="A19" s="175" t="s">
        <v>70</v>
      </c>
      <c r="B19" s="176" t="s">
        <v>71</v>
      </c>
      <c r="C19" s="177"/>
      <c r="D19" s="177"/>
      <c r="E19" s="177"/>
      <c r="F19" s="178">
        <f t="shared" si="0"/>
      </c>
    </row>
    <row r="20" spans="1:6" ht="18" customHeight="1">
      <c r="A20" s="175" t="s">
        <v>72</v>
      </c>
      <c r="B20" s="176" t="s">
        <v>73</v>
      </c>
      <c r="C20" s="177">
        <v>120.62</v>
      </c>
      <c r="D20" s="177">
        <v>147.39</v>
      </c>
      <c r="E20" s="177"/>
      <c r="F20" s="178">
        <f t="shared" si="0"/>
        <v>1.2219366605869673</v>
      </c>
    </row>
    <row r="21" spans="1:6" ht="18" customHeight="1">
      <c r="A21" s="175" t="s">
        <v>74</v>
      </c>
      <c r="B21" s="176" t="s">
        <v>75</v>
      </c>
      <c r="C21" s="177">
        <v>52.87</v>
      </c>
      <c r="D21" s="177">
        <v>76.12</v>
      </c>
      <c r="E21" s="177"/>
      <c r="F21" s="178">
        <f t="shared" si="0"/>
        <v>1.439757896727823</v>
      </c>
    </row>
    <row r="22" spans="1:6" ht="18" customHeight="1">
      <c r="A22" s="175" t="s">
        <v>76</v>
      </c>
      <c r="B22" s="176" t="s">
        <v>77</v>
      </c>
      <c r="C22" s="177">
        <v>271.66</v>
      </c>
      <c r="D22" s="177">
        <v>285.69</v>
      </c>
      <c r="E22" s="177"/>
      <c r="F22" s="178">
        <f t="shared" si="0"/>
        <v>1.051645439151881</v>
      </c>
    </row>
    <row r="23" spans="1:6" ht="18" customHeight="1">
      <c r="A23" s="175" t="s">
        <v>78</v>
      </c>
      <c r="B23" s="176" t="s">
        <v>79</v>
      </c>
      <c r="C23" s="177">
        <v>843.58</v>
      </c>
      <c r="D23" s="177">
        <v>531.03</v>
      </c>
      <c r="E23" s="177"/>
      <c r="F23" s="178">
        <f t="shared" si="0"/>
        <v>0.6294957206192654</v>
      </c>
    </row>
    <row r="24" spans="1:6" ht="18" customHeight="1">
      <c r="A24" s="175" t="s">
        <v>80</v>
      </c>
      <c r="B24" s="176" t="s">
        <v>81</v>
      </c>
      <c r="C24" s="177">
        <v>1618.92</v>
      </c>
      <c r="D24" s="177">
        <v>1716.54</v>
      </c>
      <c r="E24" s="177"/>
      <c r="F24" s="178">
        <f t="shared" si="0"/>
        <v>1.0602994588985248</v>
      </c>
    </row>
    <row r="25" spans="1:6" ht="18" customHeight="1">
      <c r="A25" s="175" t="s">
        <v>82</v>
      </c>
      <c r="B25" s="176" t="s">
        <v>83</v>
      </c>
      <c r="C25" s="177">
        <v>247.37</v>
      </c>
      <c r="D25" s="177">
        <v>365.83</v>
      </c>
      <c r="E25" s="177"/>
      <c r="F25" s="178">
        <f t="shared" si="0"/>
        <v>1.478877794397057</v>
      </c>
    </row>
    <row r="26" spans="1:6" ht="18" customHeight="1">
      <c r="A26" s="175" t="s">
        <v>84</v>
      </c>
      <c r="B26" s="176" t="s">
        <v>85</v>
      </c>
      <c r="C26" s="177">
        <v>200.74</v>
      </c>
      <c r="D26" s="177">
        <v>171.73</v>
      </c>
      <c r="E26" s="177"/>
      <c r="F26" s="178">
        <f t="shared" si="0"/>
        <v>0.855484706585633</v>
      </c>
    </row>
    <row r="27" spans="1:6" ht="18" customHeight="1">
      <c r="A27" s="175" t="s">
        <v>86</v>
      </c>
      <c r="B27" s="176" t="s">
        <v>87</v>
      </c>
      <c r="C27" s="177"/>
      <c r="D27" s="177"/>
      <c r="E27" s="177"/>
      <c r="F27" s="178">
        <f t="shared" si="0"/>
      </c>
    </row>
    <row r="28" spans="1:6" ht="18" customHeight="1">
      <c r="A28" s="175" t="s">
        <v>88</v>
      </c>
      <c r="B28" s="176" t="s">
        <v>89</v>
      </c>
      <c r="C28" s="177">
        <v>647.03</v>
      </c>
      <c r="D28" s="177">
        <v>599.62</v>
      </c>
      <c r="E28" s="177"/>
      <c r="F28" s="178">
        <f t="shared" si="0"/>
        <v>0.9267267360091496</v>
      </c>
    </row>
    <row r="29" spans="1:6" ht="18" customHeight="1">
      <c r="A29" s="175" t="s">
        <v>90</v>
      </c>
      <c r="B29" s="176" t="s">
        <v>91</v>
      </c>
      <c r="C29" s="177"/>
      <c r="D29" s="177"/>
      <c r="E29" s="177"/>
      <c r="F29" s="178">
        <f t="shared" si="0"/>
      </c>
    </row>
    <row r="30" spans="1:6" ht="18" customHeight="1">
      <c r="A30" s="175" t="s">
        <v>92</v>
      </c>
      <c r="B30" s="176" t="s">
        <v>93</v>
      </c>
      <c r="C30" s="179">
        <v>1397.68</v>
      </c>
      <c r="D30" s="177">
        <v>2053.76</v>
      </c>
      <c r="E30" s="177"/>
      <c r="F30" s="178">
        <f t="shared" si="0"/>
        <v>1.4694064449659436</v>
      </c>
    </row>
    <row r="31" spans="1:6" ht="18" customHeight="1">
      <c r="A31" s="175">
        <v>20139</v>
      </c>
      <c r="B31" s="180" t="s">
        <v>94</v>
      </c>
      <c r="C31" s="181"/>
      <c r="D31" s="181"/>
      <c r="E31" s="181"/>
      <c r="F31" s="182"/>
    </row>
    <row r="32" spans="1:6" ht="18" customHeight="1">
      <c r="A32" s="175">
        <v>20140</v>
      </c>
      <c r="B32" s="180" t="s">
        <v>95</v>
      </c>
      <c r="C32" s="181"/>
      <c r="D32" s="181">
        <v>149</v>
      </c>
      <c r="E32" s="181"/>
      <c r="F32" s="182"/>
    </row>
    <row r="33" spans="1:6" ht="18" customHeight="1">
      <c r="A33" s="175" t="s">
        <v>96</v>
      </c>
      <c r="B33" s="176" t="s">
        <v>97</v>
      </c>
      <c r="C33" s="177"/>
      <c r="D33" s="177"/>
      <c r="E33" s="177"/>
      <c r="F33" s="178">
        <f aca="true" t="shared" si="1" ref="F33:F96">_xlfn.IFERROR($D33/C33,"")</f>
      </c>
    </row>
    <row r="34" spans="1:6" ht="18" customHeight="1">
      <c r="A34" s="175" t="s">
        <v>98</v>
      </c>
      <c r="B34" s="176" t="s">
        <v>99</v>
      </c>
      <c r="C34" s="177">
        <f>SUM(C35:C43)</f>
        <v>0</v>
      </c>
      <c r="D34" s="177">
        <f>SUM(D35:D43)</f>
        <v>0</v>
      </c>
      <c r="E34" s="177"/>
      <c r="F34" s="178">
        <f t="shared" si="1"/>
      </c>
    </row>
    <row r="35" spans="1:6" ht="18" customHeight="1">
      <c r="A35" s="175" t="s">
        <v>100</v>
      </c>
      <c r="B35" s="176" t="s">
        <v>101</v>
      </c>
      <c r="C35" s="177"/>
      <c r="D35" s="177"/>
      <c r="E35" s="177"/>
      <c r="F35" s="178">
        <f t="shared" si="1"/>
      </c>
    </row>
    <row r="36" spans="1:6" ht="18" customHeight="1">
      <c r="A36" s="175" t="s">
        <v>102</v>
      </c>
      <c r="B36" s="176" t="s">
        <v>103</v>
      </c>
      <c r="C36" s="177"/>
      <c r="D36" s="177"/>
      <c r="E36" s="177"/>
      <c r="F36" s="178">
        <f t="shared" si="1"/>
      </c>
    </row>
    <row r="37" spans="1:6" ht="18" customHeight="1">
      <c r="A37" s="175" t="s">
        <v>104</v>
      </c>
      <c r="B37" s="176" t="s">
        <v>105</v>
      </c>
      <c r="C37" s="177"/>
      <c r="D37" s="177"/>
      <c r="E37" s="177"/>
      <c r="F37" s="178">
        <f t="shared" si="1"/>
      </c>
    </row>
    <row r="38" spans="1:6" ht="18" customHeight="1">
      <c r="A38" s="175" t="s">
        <v>106</v>
      </c>
      <c r="B38" s="176" t="s">
        <v>107</v>
      </c>
      <c r="C38" s="177"/>
      <c r="D38" s="177"/>
      <c r="E38" s="177"/>
      <c r="F38" s="178">
        <f t="shared" si="1"/>
      </c>
    </row>
    <row r="39" spans="1:6" ht="18" customHeight="1">
      <c r="A39" s="175" t="s">
        <v>108</v>
      </c>
      <c r="B39" s="176" t="s">
        <v>109</v>
      </c>
      <c r="C39" s="177"/>
      <c r="D39" s="177"/>
      <c r="E39" s="177"/>
      <c r="F39" s="178">
        <f t="shared" si="1"/>
      </c>
    </row>
    <row r="40" spans="1:6" ht="18" customHeight="1">
      <c r="A40" s="175" t="s">
        <v>110</v>
      </c>
      <c r="B40" s="176" t="s">
        <v>111</v>
      </c>
      <c r="C40" s="177"/>
      <c r="D40" s="177"/>
      <c r="E40" s="177"/>
      <c r="F40" s="178">
        <f t="shared" si="1"/>
      </c>
    </row>
    <row r="41" spans="1:6" ht="18" customHeight="1">
      <c r="A41" s="175" t="s">
        <v>112</v>
      </c>
      <c r="B41" s="176" t="s">
        <v>113</v>
      </c>
      <c r="C41" s="177"/>
      <c r="D41" s="177"/>
      <c r="E41" s="177"/>
      <c r="F41" s="178">
        <f t="shared" si="1"/>
      </c>
    </row>
    <row r="42" spans="1:6" ht="18" customHeight="1">
      <c r="A42" s="175" t="s">
        <v>114</v>
      </c>
      <c r="B42" s="176" t="s">
        <v>115</v>
      </c>
      <c r="C42" s="177"/>
      <c r="D42" s="177"/>
      <c r="E42" s="177"/>
      <c r="F42" s="178">
        <f t="shared" si="1"/>
      </c>
    </row>
    <row r="43" spans="1:6" ht="18" customHeight="1">
      <c r="A43" s="175" t="s">
        <v>116</v>
      </c>
      <c r="B43" s="176" t="s">
        <v>117</v>
      </c>
      <c r="C43" s="177"/>
      <c r="D43" s="177"/>
      <c r="E43" s="177"/>
      <c r="F43" s="178">
        <f t="shared" si="1"/>
      </c>
    </row>
    <row r="44" spans="1:6" ht="18" customHeight="1">
      <c r="A44" s="175" t="s">
        <v>118</v>
      </c>
      <c r="B44" s="176" t="s">
        <v>119</v>
      </c>
      <c r="C44" s="177">
        <f>SUM(C45:C49)</f>
        <v>137</v>
      </c>
      <c r="D44" s="177">
        <f>SUM(D45:D49)</f>
        <v>134.5</v>
      </c>
      <c r="E44" s="177"/>
      <c r="F44" s="178">
        <f t="shared" si="1"/>
        <v>0.9817518248175182</v>
      </c>
    </row>
    <row r="45" spans="1:6" ht="18" customHeight="1">
      <c r="A45" s="175" t="s">
        <v>120</v>
      </c>
      <c r="B45" s="176" t="s">
        <v>121</v>
      </c>
      <c r="C45" s="177"/>
      <c r="D45" s="177"/>
      <c r="E45" s="177"/>
      <c r="F45" s="178">
        <f t="shared" si="1"/>
      </c>
    </row>
    <row r="46" spans="1:6" ht="18" customHeight="1">
      <c r="A46" s="175" t="s">
        <v>122</v>
      </c>
      <c r="B46" s="176" t="s">
        <v>123</v>
      </c>
      <c r="C46" s="177"/>
      <c r="D46" s="177"/>
      <c r="E46" s="177"/>
      <c r="F46" s="178">
        <f t="shared" si="1"/>
      </c>
    </row>
    <row r="47" spans="1:6" ht="18" customHeight="1">
      <c r="A47" s="175" t="s">
        <v>124</v>
      </c>
      <c r="B47" s="176" t="s">
        <v>125</v>
      </c>
      <c r="C47" s="177"/>
      <c r="D47" s="177"/>
      <c r="E47" s="177"/>
      <c r="F47" s="178">
        <f t="shared" si="1"/>
      </c>
    </row>
    <row r="48" spans="1:6" ht="18" customHeight="1">
      <c r="A48" s="175" t="s">
        <v>126</v>
      </c>
      <c r="B48" s="176" t="s">
        <v>127</v>
      </c>
      <c r="C48" s="177">
        <v>135.5</v>
      </c>
      <c r="D48" s="177">
        <v>134.5</v>
      </c>
      <c r="E48" s="177"/>
      <c r="F48" s="178">
        <f t="shared" si="1"/>
        <v>0.992619926199262</v>
      </c>
    </row>
    <row r="49" spans="1:6" ht="18" customHeight="1">
      <c r="A49" s="175" t="s">
        <v>128</v>
      </c>
      <c r="B49" s="176" t="s">
        <v>129</v>
      </c>
      <c r="C49" s="177">
        <v>1.5</v>
      </c>
      <c r="D49" s="177"/>
      <c r="E49" s="177"/>
      <c r="F49" s="178">
        <f t="shared" si="1"/>
        <v>0</v>
      </c>
    </row>
    <row r="50" spans="1:6" ht="18" customHeight="1">
      <c r="A50" s="175" t="s">
        <v>130</v>
      </c>
      <c r="B50" s="176" t="s">
        <v>131</v>
      </c>
      <c r="C50" s="177">
        <f>SUM(C51:C61)</f>
        <v>7396.860000000001</v>
      </c>
      <c r="D50" s="177">
        <f>SUM(D51:D61)</f>
        <v>8465.6</v>
      </c>
      <c r="E50" s="177"/>
      <c r="F50" s="178">
        <f t="shared" si="1"/>
        <v>1.144485633092961</v>
      </c>
    </row>
    <row r="51" spans="1:6" ht="18" customHeight="1">
      <c r="A51" s="175" t="s">
        <v>132</v>
      </c>
      <c r="B51" s="176" t="s">
        <v>133</v>
      </c>
      <c r="C51" s="177"/>
      <c r="D51" s="177"/>
      <c r="E51" s="177"/>
      <c r="F51" s="178">
        <f t="shared" si="1"/>
      </c>
    </row>
    <row r="52" spans="1:6" ht="18" customHeight="1">
      <c r="A52" s="175" t="s">
        <v>134</v>
      </c>
      <c r="B52" s="176" t="s">
        <v>135</v>
      </c>
      <c r="C52" s="177">
        <v>6893.93</v>
      </c>
      <c r="D52" s="177">
        <v>7892.77</v>
      </c>
      <c r="E52" s="177"/>
      <c r="F52" s="178">
        <f t="shared" si="1"/>
        <v>1.1448868787469557</v>
      </c>
    </row>
    <row r="53" spans="1:6" ht="18" customHeight="1">
      <c r="A53" s="175" t="s">
        <v>136</v>
      </c>
      <c r="B53" s="176" t="s">
        <v>137</v>
      </c>
      <c r="C53" s="177"/>
      <c r="D53" s="177"/>
      <c r="E53" s="177"/>
      <c r="F53" s="178">
        <f t="shared" si="1"/>
      </c>
    </row>
    <row r="54" spans="1:6" ht="18" customHeight="1">
      <c r="A54" s="175" t="s">
        <v>138</v>
      </c>
      <c r="B54" s="176" t="s">
        <v>139</v>
      </c>
      <c r="C54" s="177"/>
      <c r="D54" s="177"/>
      <c r="E54" s="177"/>
      <c r="F54" s="178">
        <f t="shared" si="1"/>
      </c>
    </row>
    <row r="55" spans="1:6" ht="18" customHeight="1">
      <c r="A55" s="175" t="s">
        <v>140</v>
      </c>
      <c r="B55" s="176" t="s">
        <v>141</v>
      </c>
      <c r="C55" s="177"/>
      <c r="D55" s="177"/>
      <c r="E55" s="177"/>
      <c r="F55" s="178">
        <f t="shared" si="1"/>
      </c>
    </row>
    <row r="56" spans="1:6" ht="18" customHeight="1">
      <c r="A56" s="175" t="s">
        <v>142</v>
      </c>
      <c r="B56" s="176" t="s">
        <v>143</v>
      </c>
      <c r="C56" s="177">
        <v>497.93</v>
      </c>
      <c r="D56" s="177">
        <v>567.83</v>
      </c>
      <c r="E56" s="177"/>
      <c r="F56" s="178">
        <f t="shared" si="1"/>
        <v>1.14038117807724</v>
      </c>
    </row>
    <row r="57" spans="1:6" ht="18" customHeight="1">
      <c r="A57" s="175" t="s">
        <v>144</v>
      </c>
      <c r="B57" s="176" t="s">
        <v>145</v>
      </c>
      <c r="C57" s="177"/>
      <c r="D57" s="177"/>
      <c r="E57" s="177"/>
      <c r="F57" s="178">
        <f t="shared" si="1"/>
      </c>
    </row>
    <row r="58" spans="1:6" ht="18" customHeight="1">
      <c r="A58" s="175" t="s">
        <v>146</v>
      </c>
      <c r="B58" s="176" t="s">
        <v>147</v>
      </c>
      <c r="C58" s="177"/>
      <c r="D58" s="177"/>
      <c r="E58" s="177"/>
      <c r="F58" s="178">
        <f t="shared" si="1"/>
      </c>
    </row>
    <row r="59" spans="1:6" ht="18" customHeight="1">
      <c r="A59" s="175" t="s">
        <v>148</v>
      </c>
      <c r="B59" s="176" t="s">
        <v>149</v>
      </c>
      <c r="C59" s="177"/>
      <c r="D59" s="177"/>
      <c r="E59" s="177"/>
      <c r="F59" s="178">
        <f t="shared" si="1"/>
      </c>
    </row>
    <row r="60" spans="1:6" ht="18" customHeight="1">
      <c r="A60" s="175" t="s">
        <v>150</v>
      </c>
      <c r="B60" s="176" t="s">
        <v>151</v>
      </c>
      <c r="C60" s="177"/>
      <c r="D60" s="177"/>
      <c r="E60" s="177"/>
      <c r="F60" s="178">
        <f t="shared" si="1"/>
      </c>
    </row>
    <row r="61" spans="1:6" ht="18" customHeight="1">
      <c r="A61" s="175" t="s">
        <v>152</v>
      </c>
      <c r="B61" s="176" t="s">
        <v>153</v>
      </c>
      <c r="C61" s="177">
        <v>5</v>
      </c>
      <c r="D61" s="177">
        <v>5</v>
      </c>
      <c r="E61" s="177"/>
      <c r="F61" s="178">
        <f t="shared" si="1"/>
        <v>1</v>
      </c>
    </row>
    <row r="62" spans="1:6" ht="18" customHeight="1">
      <c r="A62" s="175" t="s">
        <v>154</v>
      </c>
      <c r="B62" s="176" t="s">
        <v>155</v>
      </c>
      <c r="C62" s="177">
        <f>SUM(C63:C72)</f>
        <v>31061.289999999997</v>
      </c>
      <c r="D62" s="177">
        <f>SUM(D63:D72)</f>
        <v>37622.729999999996</v>
      </c>
      <c r="E62" s="177"/>
      <c r="F62" s="178">
        <f t="shared" si="1"/>
        <v>1.2112417095362105</v>
      </c>
    </row>
    <row r="63" spans="1:6" ht="18" customHeight="1">
      <c r="A63" s="175" t="s">
        <v>156</v>
      </c>
      <c r="B63" s="176" t="s">
        <v>157</v>
      </c>
      <c r="C63" s="177">
        <v>2712.49</v>
      </c>
      <c r="D63" s="177">
        <v>4495.78</v>
      </c>
      <c r="E63" s="177"/>
      <c r="F63" s="178">
        <f t="shared" si="1"/>
        <v>1.6574365251116134</v>
      </c>
    </row>
    <row r="64" spans="1:6" ht="18" customHeight="1">
      <c r="A64" s="175" t="s">
        <v>158</v>
      </c>
      <c r="B64" s="176" t="s">
        <v>159</v>
      </c>
      <c r="C64" s="177">
        <v>25458.37</v>
      </c>
      <c r="D64" s="183">
        <v>29505.01</v>
      </c>
      <c r="E64" s="183"/>
      <c r="F64" s="178">
        <f t="shared" si="1"/>
        <v>1.1589512604302632</v>
      </c>
    </row>
    <row r="65" spans="1:6" ht="18" customHeight="1">
      <c r="A65" s="175" t="s">
        <v>160</v>
      </c>
      <c r="B65" s="176" t="s">
        <v>161</v>
      </c>
      <c r="C65" s="177">
        <v>1004.28</v>
      </c>
      <c r="D65" s="177">
        <v>1026.92</v>
      </c>
      <c r="E65" s="177"/>
      <c r="F65" s="178">
        <f t="shared" si="1"/>
        <v>1.0225435137611025</v>
      </c>
    </row>
    <row r="66" spans="1:6" ht="18" customHeight="1">
      <c r="A66" s="175" t="s">
        <v>162</v>
      </c>
      <c r="B66" s="176" t="s">
        <v>163</v>
      </c>
      <c r="C66" s="177"/>
      <c r="D66" s="177"/>
      <c r="E66" s="177"/>
      <c r="F66" s="178">
        <f t="shared" si="1"/>
      </c>
    </row>
    <row r="67" spans="1:6" ht="18" customHeight="1">
      <c r="A67" s="175" t="s">
        <v>164</v>
      </c>
      <c r="B67" s="176" t="s">
        <v>165</v>
      </c>
      <c r="C67" s="177"/>
      <c r="D67" s="177"/>
      <c r="E67" s="177"/>
      <c r="F67" s="178">
        <f t="shared" si="1"/>
      </c>
    </row>
    <row r="68" spans="1:6" ht="18" customHeight="1">
      <c r="A68" s="175" t="s">
        <v>166</v>
      </c>
      <c r="B68" s="176" t="s">
        <v>167</v>
      </c>
      <c r="C68" s="177"/>
      <c r="D68" s="177"/>
      <c r="E68" s="177"/>
      <c r="F68" s="178">
        <f t="shared" si="1"/>
      </c>
    </row>
    <row r="69" spans="1:6" ht="18" customHeight="1">
      <c r="A69" s="175" t="s">
        <v>168</v>
      </c>
      <c r="B69" s="176" t="s">
        <v>169</v>
      </c>
      <c r="C69" s="177"/>
      <c r="D69" s="177"/>
      <c r="E69" s="177"/>
      <c r="F69" s="178">
        <f t="shared" si="1"/>
      </c>
    </row>
    <row r="70" spans="1:6" ht="18" customHeight="1">
      <c r="A70" s="175" t="s">
        <v>170</v>
      </c>
      <c r="B70" s="176" t="s">
        <v>171</v>
      </c>
      <c r="C70" s="177">
        <v>828.1</v>
      </c>
      <c r="D70" s="177">
        <v>887.49</v>
      </c>
      <c r="E70" s="177"/>
      <c r="F70" s="178">
        <f t="shared" si="1"/>
        <v>1.0717183914986113</v>
      </c>
    </row>
    <row r="71" spans="1:6" ht="18" customHeight="1">
      <c r="A71" s="175" t="s">
        <v>172</v>
      </c>
      <c r="B71" s="176" t="s">
        <v>173</v>
      </c>
      <c r="C71" s="177">
        <v>450</v>
      </c>
      <c r="D71" s="177">
        <v>1250</v>
      </c>
      <c r="E71" s="177"/>
      <c r="F71" s="178">
        <f t="shared" si="1"/>
        <v>2.7777777777777777</v>
      </c>
    </row>
    <row r="72" spans="1:6" ht="18" customHeight="1">
      <c r="A72" s="175" t="s">
        <v>174</v>
      </c>
      <c r="B72" s="176" t="s">
        <v>175</v>
      </c>
      <c r="C72" s="177">
        <v>608.05</v>
      </c>
      <c r="D72" s="177">
        <v>457.53</v>
      </c>
      <c r="E72" s="177"/>
      <c r="F72" s="178">
        <f t="shared" si="1"/>
        <v>0.7524545678809309</v>
      </c>
    </row>
    <row r="73" spans="1:6" ht="18" customHeight="1">
      <c r="A73" s="175" t="s">
        <v>176</v>
      </c>
      <c r="B73" s="176" t="s">
        <v>177</v>
      </c>
      <c r="C73" s="177">
        <f>SUM(C74:C83)</f>
        <v>84.34</v>
      </c>
      <c r="D73" s="177">
        <f>SUM(D74:D83)</f>
        <v>67.12</v>
      </c>
      <c r="E73" s="177"/>
      <c r="F73" s="178">
        <f t="shared" si="1"/>
        <v>0.7958264168840408</v>
      </c>
    </row>
    <row r="74" spans="1:6" ht="18" customHeight="1">
      <c r="A74" s="175" t="s">
        <v>178</v>
      </c>
      <c r="B74" s="176" t="s">
        <v>179</v>
      </c>
      <c r="C74" s="177">
        <v>84.34</v>
      </c>
      <c r="D74" s="177">
        <v>67.12</v>
      </c>
      <c r="E74" s="177"/>
      <c r="F74" s="178">
        <f t="shared" si="1"/>
        <v>0.7958264168840408</v>
      </c>
    </row>
    <row r="75" spans="1:6" ht="18" customHeight="1">
      <c r="A75" s="175" t="s">
        <v>180</v>
      </c>
      <c r="B75" s="176" t="s">
        <v>181</v>
      </c>
      <c r="C75" s="177"/>
      <c r="D75" s="177"/>
      <c r="E75" s="177"/>
      <c r="F75" s="178">
        <f t="shared" si="1"/>
      </c>
    </row>
    <row r="76" spans="1:6" ht="18" customHeight="1">
      <c r="A76" s="175" t="s">
        <v>182</v>
      </c>
      <c r="B76" s="176" t="s">
        <v>183</v>
      </c>
      <c r="C76" s="177"/>
      <c r="D76" s="177"/>
      <c r="E76" s="177"/>
      <c r="F76" s="178">
        <f t="shared" si="1"/>
      </c>
    </row>
    <row r="77" spans="1:6" ht="18" customHeight="1">
      <c r="A77" s="175" t="s">
        <v>184</v>
      </c>
      <c r="B77" s="176" t="s">
        <v>185</v>
      </c>
      <c r="C77" s="177"/>
      <c r="D77" s="177"/>
      <c r="E77" s="177"/>
      <c r="F77" s="178">
        <f t="shared" si="1"/>
      </c>
    </row>
    <row r="78" spans="1:6" ht="18" customHeight="1">
      <c r="A78" s="175" t="s">
        <v>186</v>
      </c>
      <c r="B78" s="176" t="s">
        <v>187</v>
      </c>
      <c r="C78" s="177"/>
      <c r="D78" s="177"/>
      <c r="E78" s="177"/>
      <c r="F78" s="178">
        <f t="shared" si="1"/>
      </c>
    </row>
    <row r="79" spans="1:6" ht="18" customHeight="1">
      <c r="A79" s="175" t="s">
        <v>188</v>
      </c>
      <c r="B79" s="176" t="s">
        <v>189</v>
      </c>
      <c r="C79" s="177"/>
      <c r="D79" s="177"/>
      <c r="E79" s="177"/>
      <c r="F79" s="178">
        <f t="shared" si="1"/>
      </c>
    </row>
    <row r="80" spans="1:6" ht="18" customHeight="1">
      <c r="A80" s="175" t="s">
        <v>190</v>
      </c>
      <c r="B80" s="176" t="s">
        <v>191</v>
      </c>
      <c r="C80" s="177"/>
      <c r="D80" s="177"/>
      <c r="E80" s="177"/>
      <c r="F80" s="178">
        <f t="shared" si="1"/>
      </c>
    </row>
    <row r="81" spans="1:6" ht="18" customHeight="1">
      <c r="A81" s="175" t="s">
        <v>192</v>
      </c>
      <c r="B81" s="176" t="s">
        <v>193</v>
      </c>
      <c r="C81" s="177"/>
      <c r="D81" s="177"/>
      <c r="E81" s="177"/>
      <c r="F81" s="178">
        <f t="shared" si="1"/>
      </c>
    </row>
    <row r="82" spans="1:6" ht="18" customHeight="1">
      <c r="A82" s="175" t="s">
        <v>194</v>
      </c>
      <c r="B82" s="176" t="s">
        <v>195</v>
      </c>
      <c r="C82" s="177"/>
      <c r="D82" s="177"/>
      <c r="E82" s="177"/>
      <c r="F82" s="178">
        <f t="shared" si="1"/>
      </c>
    </row>
    <row r="83" spans="1:6" ht="18" customHeight="1">
      <c r="A83" s="175" t="s">
        <v>196</v>
      </c>
      <c r="B83" s="176" t="s">
        <v>197</v>
      </c>
      <c r="C83" s="177"/>
      <c r="D83" s="177"/>
      <c r="E83" s="177"/>
      <c r="F83" s="178">
        <f t="shared" si="1"/>
      </c>
    </row>
    <row r="84" spans="1:6" ht="18" customHeight="1">
      <c r="A84" s="175" t="s">
        <v>198</v>
      </c>
      <c r="B84" s="176" t="s">
        <v>199</v>
      </c>
      <c r="C84" s="177">
        <f>SUM(C85:C90)</f>
        <v>1456.3700000000001</v>
      </c>
      <c r="D84" s="177">
        <f>SUM(D85:D90)</f>
        <v>1450.16</v>
      </c>
      <c r="E84" s="177"/>
      <c r="F84" s="178">
        <f t="shared" si="1"/>
        <v>0.995735973688005</v>
      </c>
    </row>
    <row r="85" spans="1:6" ht="18" customHeight="1">
      <c r="A85" s="175" t="s">
        <v>200</v>
      </c>
      <c r="B85" s="176" t="s">
        <v>201</v>
      </c>
      <c r="C85" s="177">
        <v>1339.66</v>
      </c>
      <c r="D85" s="177">
        <v>1047.18</v>
      </c>
      <c r="E85" s="177"/>
      <c r="F85" s="178">
        <f t="shared" si="1"/>
        <v>0.7816759476285028</v>
      </c>
    </row>
    <row r="86" spans="1:6" ht="18" customHeight="1">
      <c r="A86" s="175" t="s">
        <v>202</v>
      </c>
      <c r="B86" s="176" t="s">
        <v>203</v>
      </c>
      <c r="C86" s="177">
        <v>2</v>
      </c>
      <c r="D86" s="177">
        <v>3</v>
      </c>
      <c r="E86" s="177"/>
      <c r="F86" s="178">
        <f t="shared" si="1"/>
        <v>1.5</v>
      </c>
    </row>
    <row r="87" spans="1:6" ht="18" customHeight="1">
      <c r="A87" s="175" t="s">
        <v>204</v>
      </c>
      <c r="B87" s="176" t="s">
        <v>205</v>
      </c>
      <c r="C87" s="177">
        <v>6</v>
      </c>
      <c r="D87" s="177">
        <v>8.7</v>
      </c>
      <c r="E87" s="177"/>
      <c r="F87" s="178">
        <f t="shared" si="1"/>
        <v>1.45</v>
      </c>
    </row>
    <row r="88" spans="1:6" ht="18" customHeight="1">
      <c r="A88" s="175" t="s">
        <v>206</v>
      </c>
      <c r="B88" s="176" t="s">
        <v>207</v>
      </c>
      <c r="C88" s="177"/>
      <c r="D88" s="177"/>
      <c r="E88" s="177"/>
      <c r="F88" s="178">
        <f t="shared" si="1"/>
      </c>
    </row>
    <row r="89" spans="1:6" ht="18" customHeight="1">
      <c r="A89" s="175" t="s">
        <v>208</v>
      </c>
      <c r="B89" s="176" t="s">
        <v>209</v>
      </c>
      <c r="C89" s="177">
        <v>108.71</v>
      </c>
      <c r="D89" s="177">
        <v>391.28</v>
      </c>
      <c r="E89" s="177"/>
      <c r="F89" s="178">
        <f t="shared" si="1"/>
        <v>3.5993008922822187</v>
      </c>
    </row>
    <row r="90" spans="1:6" ht="18" customHeight="1">
      <c r="A90" s="175" t="s">
        <v>210</v>
      </c>
      <c r="B90" s="176" t="s">
        <v>211</v>
      </c>
      <c r="C90" s="177"/>
      <c r="D90" s="177"/>
      <c r="E90" s="177"/>
      <c r="F90" s="178">
        <f t="shared" si="1"/>
      </c>
    </row>
    <row r="91" spans="1:6" ht="18" customHeight="1">
      <c r="A91" s="175" t="s">
        <v>212</v>
      </c>
      <c r="B91" s="176" t="s">
        <v>213</v>
      </c>
      <c r="C91" s="177">
        <f>SUM(C92:C111)</f>
        <v>39140.840000000004</v>
      </c>
      <c r="D91" s="177">
        <f>SUM(D92:D111)</f>
        <v>43069.170000000006</v>
      </c>
      <c r="E91" s="177"/>
      <c r="F91" s="178">
        <f t="shared" si="1"/>
        <v>1.1003639676613992</v>
      </c>
    </row>
    <row r="92" spans="1:6" ht="18" customHeight="1">
      <c r="A92" s="175" t="s">
        <v>214</v>
      </c>
      <c r="B92" s="176" t="s">
        <v>215</v>
      </c>
      <c r="C92" s="177">
        <v>1861.36</v>
      </c>
      <c r="D92" s="177">
        <v>2454.78</v>
      </c>
      <c r="E92" s="177"/>
      <c r="F92" s="178">
        <f t="shared" si="1"/>
        <v>1.318809902436928</v>
      </c>
    </row>
    <row r="93" spans="1:6" ht="18" customHeight="1">
      <c r="A93" s="175" t="s">
        <v>216</v>
      </c>
      <c r="B93" s="176" t="s">
        <v>217</v>
      </c>
      <c r="C93" s="177">
        <v>385.68</v>
      </c>
      <c r="D93" s="177">
        <v>597.76</v>
      </c>
      <c r="E93" s="177"/>
      <c r="F93" s="178">
        <f t="shared" si="1"/>
        <v>1.5498859157851068</v>
      </c>
    </row>
    <row r="94" spans="1:6" ht="18" customHeight="1">
      <c r="A94" s="175" t="s">
        <v>218</v>
      </c>
      <c r="B94" s="176" t="s">
        <v>219</v>
      </c>
      <c r="C94" s="177">
        <v>23400.83</v>
      </c>
      <c r="D94" s="177">
        <v>20079.29</v>
      </c>
      <c r="E94" s="177"/>
      <c r="F94" s="178">
        <f t="shared" si="1"/>
        <v>0.8580588808174753</v>
      </c>
    </row>
    <row r="95" spans="1:6" ht="18" customHeight="1">
      <c r="A95" s="175" t="s">
        <v>220</v>
      </c>
      <c r="B95" s="176" t="s">
        <v>221</v>
      </c>
      <c r="C95" s="177"/>
      <c r="D95" s="177"/>
      <c r="E95" s="177"/>
      <c r="F95" s="178">
        <f t="shared" si="1"/>
      </c>
    </row>
    <row r="96" spans="1:6" ht="18" customHeight="1">
      <c r="A96" s="175" t="s">
        <v>222</v>
      </c>
      <c r="B96" s="176" t="s">
        <v>223</v>
      </c>
      <c r="C96" s="177">
        <v>313.79</v>
      </c>
      <c r="D96" s="177">
        <v>8</v>
      </c>
      <c r="E96" s="177"/>
      <c r="F96" s="178">
        <f t="shared" si="1"/>
        <v>0.025494757640460178</v>
      </c>
    </row>
    <row r="97" spans="1:6" ht="18" customHeight="1">
      <c r="A97" s="175" t="s">
        <v>224</v>
      </c>
      <c r="B97" s="176" t="s">
        <v>225</v>
      </c>
      <c r="C97" s="177">
        <v>1204.7</v>
      </c>
      <c r="D97" s="177">
        <v>1504.99</v>
      </c>
      <c r="E97" s="177"/>
      <c r="F97" s="178">
        <f aca="true" t="shared" si="2" ref="F97:F116">_xlfn.IFERROR($D97/C97,"")</f>
        <v>1.2492653772723499</v>
      </c>
    </row>
    <row r="98" spans="1:6" ht="18" customHeight="1">
      <c r="A98" s="175" t="s">
        <v>226</v>
      </c>
      <c r="B98" s="176" t="s">
        <v>227</v>
      </c>
      <c r="C98" s="177">
        <v>210</v>
      </c>
      <c r="D98" s="177">
        <v>210</v>
      </c>
      <c r="E98" s="177"/>
      <c r="F98" s="178">
        <f t="shared" si="2"/>
        <v>1</v>
      </c>
    </row>
    <row r="99" spans="1:6" ht="18" customHeight="1">
      <c r="A99" s="175" t="s">
        <v>228</v>
      </c>
      <c r="B99" s="176" t="s">
        <v>229</v>
      </c>
      <c r="C99" s="177">
        <v>224.53</v>
      </c>
      <c r="D99" s="177">
        <v>262.48</v>
      </c>
      <c r="E99" s="177"/>
      <c r="F99" s="178">
        <f t="shared" si="2"/>
        <v>1.1690197301028817</v>
      </c>
    </row>
    <row r="100" spans="1:6" ht="18" customHeight="1">
      <c r="A100" s="175" t="s">
        <v>230</v>
      </c>
      <c r="B100" s="176" t="s">
        <v>231</v>
      </c>
      <c r="C100" s="177">
        <v>70.95</v>
      </c>
      <c r="D100" s="177">
        <v>536.14</v>
      </c>
      <c r="E100" s="177"/>
      <c r="F100" s="178">
        <f t="shared" si="2"/>
        <v>7.556589147286822</v>
      </c>
    </row>
    <row r="101" spans="1:6" ht="18" customHeight="1">
      <c r="A101" s="175" t="s">
        <v>232</v>
      </c>
      <c r="B101" s="176" t="s">
        <v>233</v>
      </c>
      <c r="C101" s="177">
        <v>8.14</v>
      </c>
      <c r="D101" s="177">
        <v>7.69</v>
      </c>
      <c r="E101" s="177"/>
      <c r="F101" s="178">
        <f t="shared" si="2"/>
        <v>0.9447174447174447</v>
      </c>
    </row>
    <row r="102" spans="1:6" ht="18" customHeight="1">
      <c r="A102" s="175" t="s">
        <v>234</v>
      </c>
      <c r="B102" s="176" t="s">
        <v>235</v>
      </c>
      <c r="C102" s="177">
        <v>2545.01</v>
      </c>
      <c r="D102" s="177">
        <v>2494.16</v>
      </c>
      <c r="E102" s="177"/>
      <c r="F102" s="178">
        <f t="shared" si="2"/>
        <v>0.9800197248733795</v>
      </c>
    </row>
    <row r="103" spans="1:6" ht="18" customHeight="1">
      <c r="A103" s="175" t="s">
        <v>236</v>
      </c>
      <c r="B103" s="176" t="s">
        <v>237</v>
      </c>
      <c r="C103" s="177">
        <v>3</v>
      </c>
      <c r="D103" s="177">
        <v>131</v>
      </c>
      <c r="E103" s="177"/>
      <c r="F103" s="178">
        <f t="shared" si="2"/>
        <v>43.666666666666664</v>
      </c>
    </row>
    <row r="104" spans="1:6" ht="18" customHeight="1">
      <c r="A104" s="175" t="s">
        <v>238</v>
      </c>
      <c r="B104" s="176" t="s">
        <v>239</v>
      </c>
      <c r="C104" s="177">
        <v>2435.84</v>
      </c>
      <c r="D104" s="177">
        <v>2435.84</v>
      </c>
      <c r="E104" s="177"/>
      <c r="F104" s="178">
        <f t="shared" si="2"/>
        <v>1</v>
      </c>
    </row>
    <row r="105" spans="1:6" ht="18" customHeight="1">
      <c r="A105" s="175" t="s">
        <v>240</v>
      </c>
      <c r="B105" s="176" t="s">
        <v>241</v>
      </c>
      <c r="C105" s="177"/>
      <c r="D105" s="177"/>
      <c r="E105" s="177"/>
      <c r="F105" s="178">
        <f t="shared" si="2"/>
      </c>
    </row>
    <row r="106" spans="1:6" ht="18" customHeight="1">
      <c r="A106" s="175" t="s">
        <v>242</v>
      </c>
      <c r="B106" s="176" t="s">
        <v>243</v>
      </c>
      <c r="C106" s="177">
        <v>5</v>
      </c>
      <c r="D106" s="177"/>
      <c r="E106" s="177"/>
      <c r="F106" s="178">
        <f t="shared" si="2"/>
        <v>0</v>
      </c>
    </row>
    <row r="107" spans="1:6" ht="18" customHeight="1">
      <c r="A107" s="175" t="s">
        <v>244</v>
      </c>
      <c r="B107" s="176" t="s">
        <v>245</v>
      </c>
      <c r="C107" s="177">
        <v>5650</v>
      </c>
      <c r="D107" s="177">
        <v>12028</v>
      </c>
      <c r="E107" s="177"/>
      <c r="F107" s="178">
        <f t="shared" si="2"/>
        <v>2.128849557522124</v>
      </c>
    </row>
    <row r="108" spans="1:6" ht="18" customHeight="1">
      <c r="A108" s="175" t="s">
        <v>246</v>
      </c>
      <c r="B108" s="176" t="s">
        <v>247</v>
      </c>
      <c r="C108" s="177"/>
      <c r="D108" s="177"/>
      <c r="E108" s="177"/>
      <c r="F108" s="178">
        <f t="shared" si="2"/>
      </c>
    </row>
    <row r="109" spans="1:6" ht="18" customHeight="1">
      <c r="A109" s="175" t="s">
        <v>248</v>
      </c>
      <c r="B109" s="176" t="s">
        <v>249</v>
      </c>
      <c r="C109" s="177">
        <v>141.83</v>
      </c>
      <c r="D109" s="177">
        <v>319.04</v>
      </c>
      <c r="E109" s="177"/>
      <c r="F109" s="178">
        <f t="shared" si="2"/>
        <v>2.249453571176761</v>
      </c>
    </row>
    <row r="110" spans="1:6" ht="18" customHeight="1">
      <c r="A110" s="175" t="s">
        <v>250</v>
      </c>
      <c r="B110" s="176" t="s">
        <v>251</v>
      </c>
      <c r="C110" s="177"/>
      <c r="D110" s="177"/>
      <c r="E110" s="177"/>
      <c r="F110" s="178">
        <f t="shared" si="2"/>
      </c>
    </row>
    <row r="111" spans="1:6" ht="18" customHeight="1">
      <c r="A111" s="175" t="s">
        <v>252</v>
      </c>
      <c r="B111" s="176" t="s">
        <v>253</v>
      </c>
      <c r="C111" s="177">
        <v>680.18</v>
      </c>
      <c r="D111" s="177"/>
      <c r="E111" s="177"/>
      <c r="F111" s="178">
        <f t="shared" si="2"/>
        <v>0</v>
      </c>
    </row>
    <row r="112" spans="1:6" ht="18" customHeight="1">
      <c r="A112" s="175" t="s">
        <v>254</v>
      </c>
      <c r="B112" s="176" t="s">
        <v>255</v>
      </c>
      <c r="C112" s="177">
        <f>SUM(C113:C127)</f>
        <v>9172.869999999999</v>
      </c>
      <c r="D112" s="177">
        <f>SUM(D113:D127)</f>
        <v>8740.82</v>
      </c>
      <c r="E112" s="177"/>
      <c r="F112" s="178">
        <f t="shared" si="2"/>
        <v>0.9528991471589591</v>
      </c>
    </row>
    <row r="113" spans="1:6" ht="18" customHeight="1">
      <c r="A113" s="175" t="s">
        <v>256</v>
      </c>
      <c r="B113" s="176" t="s">
        <v>257</v>
      </c>
      <c r="C113" s="177">
        <v>478.55</v>
      </c>
      <c r="D113" s="177">
        <v>1012.04</v>
      </c>
      <c r="E113" s="177"/>
      <c r="F113" s="178">
        <f t="shared" si="2"/>
        <v>2.1148051405286803</v>
      </c>
    </row>
    <row r="114" spans="1:6" ht="18" customHeight="1">
      <c r="A114" s="175" t="s">
        <v>258</v>
      </c>
      <c r="B114" s="176" t="s">
        <v>259</v>
      </c>
      <c r="C114" s="177"/>
      <c r="D114" s="177">
        <v>42.5</v>
      </c>
      <c r="E114" s="177"/>
      <c r="F114" s="178">
        <f t="shared" si="2"/>
      </c>
    </row>
    <row r="115" spans="1:6" ht="18" customHeight="1">
      <c r="A115" s="175" t="s">
        <v>260</v>
      </c>
      <c r="B115" s="176" t="s">
        <v>261</v>
      </c>
      <c r="C115" s="177">
        <v>832.52</v>
      </c>
      <c r="D115" s="177">
        <v>913.22</v>
      </c>
      <c r="E115" s="177"/>
      <c r="F115" s="178">
        <f t="shared" si="2"/>
        <v>1.0969346081775815</v>
      </c>
    </row>
    <row r="116" spans="1:6" ht="18" customHeight="1">
      <c r="A116" s="175" t="s">
        <v>262</v>
      </c>
      <c r="B116" s="176" t="s">
        <v>263</v>
      </c>
      <c r="C116" s="177">
        <v>923.69</v>
      </c>
      <c r="D116" s="177">
        <v>1037.35</v>
      </c>
      <c r="E116" s="177"/>
      <c r="F116" s="178">
        <f t="shared" si="2"/>
        <v>1.1230499409975208</v>
      </c>
    </row>
    <row r="117" spans="1:6" ht="18" customHeight="1">
      <c r="A117" s="175" t="s">
        <v>264</v>
      </c>
      <c r="B117" s="176" t="s">
        <v>265</v>
      </c>
      <c r="C117" s="177"/>
      <c r="D117" s="184" t="s">
        <v>266</v>
      </c>
      <c r="E117" s="184"/>
      <c r="F117" s="178"/>
    </row>
    <row r="118" spans="1:6" ht="18" customHeight="1">
      <c r="A118" s="175" t="s">
        <v>267</v>
      </c>
      <c r="B118" s="176" t="s">
        <v>268</v>
      </c>
      <c r="C118" s="177">
        <v>1274.99</v>
      </c>
      <c r="D118" s="177">
        <v>932.6</v>
      </c>
      <c r="E118" s="177"/>
      <c r="F118" s="178">
        <f aca="true" t="shared" si="3" ref="F118:F124">_xlfn.IFERROR($D118/C118,"")</f>
        <v>0.7314567173075868</v>
      </c>
    </row>
    <row r="119" spans="1:6" ht="18" customHeight="1">
      <c r="A119" s="175" t="s">
        <v>269</v>
      </c>
      <c r="B119" s="176" t="s">
        <v>270</v>
      </c>
      <c r="C119" s="177">
        <v>127.64</v>
      </c>
      <c r="D119" s="177">
        <v>188.41</v>
      </c>
      <c r="E119" s="177"/>
      <c r="F119" s="178">
        <f t="shared" si="3"/>
        <v>1.4761046693826387</v>
      </c>
    </row>
    <row r="120" spans="1:6" ht="18" customHeight="1">
      <c r="A120" s="175" t="s">
        <v>271</v>
      </c>
      <c r="B120" s="176" t="s">
        <v>272</v>
      </c>
      <c r="C120" s="177"/>
      <c r="D120" s="177">
        <v>1365</v>
      </c>
      <c r="E120" s="177"/>
      <c r="F120" s="178">
        <f t="shared" si="3"/>
      </c>
    </row>
    <row r="121" spans="1:6" ht="18" customHeight="1">
      <c r="A121" s="175" t="s">
        <v>273</v>
      </c>
      <c r="B121" s="176" t="s">
        <v>274</v>
      </c>
      <c r="C121" s="177">
        <v>1200</v>
      </c>
      <c r="D121" s="177">
        <v>1250</v>
      </c>
      <c r="E121" s="177"/>
      <c r="F121" s="178">
        <f t="shared" si="3"/>
        <v>1.0416666666666667</v>
      </c>
    </row>
    <row r="122" spans="1:6" ht="18" customHeight="1">
      <c r="A122" s="175" t="s">
        <v>275</v>
      </c>
      <c r="B122" s="176" t="s">
        <v>276</v>
      </c>
      <c r="C122" s="177"/>
      <c r="D122" s="177"/>
      <c r="E122" s="177"/>
      <c r="F122" s="178">
        <f t="shared" si="3"/>
      </c>
    </row>
    <row r="123" spans="1:6" ht="18" customHeight="1">
      <c r="A123" s="175" t="s">
        <v>277</v>
      </c>
      <c r="B123" s="176" t="s">
        <v>278</v>
      </c>
      <c r="C123" s="177">
        <v>3485.9</v>
      </c>
      <c r="D123" s="177">
        <v>1088.75</v>
      </c>
      <c r="E123" s="177"/>
      <c r="F123" s="178">
        <f t="shared" si="3"/>
        <v>0.31232967096015374</v>
      </c>
    </row>
    <row r="124" spans="1:6" ht="18" customHeight="1">
      <c r="A124" s="175" t="s">
        <v>279</v>
      </c>
      <c r="B124" s="176" t="s">
        <v>280</v>
      </c>
      <c r="C124" s="183"/>
      <c r="D124" s="183"/>
      <c r="E124" s="183"/>
      <c r="F124" s="178">
        <f t="shared" si="3"/>
      </c>
    </row>
    <row r="125" spans="1:6" ht="18" customHeight="1">
      <c r="A125" s="180">
        <v>21017</v>
      </c>
      <c r="B125" s="180" t="s">
        <v>281</v>
      </c>
      <c r="C125" s="181"/>
      <c r="D125" s="181"/>
      <c r="E125" s="181"/>
      <c r="F125" s="178"/>
    </row>
    <row r="126" spans="1:6" ht="18" customHeight="1">
      <c r="A126" s="180">
        <v>21018</v>
      </c>
      <c r="B126" s="180" t="s">
        <v>282</v>
      </c>
      <c r="C126" s="181"/>
      <c r="D126" s="181"/>
      <c r="E126" s="181"/>
      <c r="F126" s="178"/>
    </row>
    <row r="127" spans="1:6" ht="18" customHeight="1">
      <c r="A127" s="175" t="s">
        <v>283</v>
      </c>
      <c r="B127" s="176" t="s">
        <v>284</v>
      </c>
      <c r="C127" s="177">
        <v>849.58</v>
      </c>
      <c r="D127" s="177">
        <v>910.95</v>
      </c>
      <c r="E127" s="177"/>
      <c r="F127" s="178">
        <f aca="true" t="shared" si="4" ref="F127:F133">_xlfn.IFERROR($D127/C127,"")</f>
        <v>1.0722356929306245</v>
      </c>
    </row>
    <row r="128" spans="1:6" ht="18" customHeight="1">
      <c r="A128" s="175" t="s">
        <v>285</v>
      </c>
      <c r="B128" s="176" t="s">
        <v>286</v>
      </c>
      <c r="C128" s="177">
        <f>SUM(C129:C143)</f>
        <v>607.86</v>
      </c>
      <c r="D128" s="177">
        <f>SUM(D129:D143)</f>
        <v>655</v>
      </c>
      <c r="E128" s="177"/>
      <c r="F128" s="178">
        <f t="shared" si="4"/>
        <v>1.0775507518178529</v>
      </c>
    </row>
    <row r="129" spans="1:6" ht="18" customHeight="1">
      <c r="A129" s="175" t="s">
        <v>287</v>
      </c>
      <c r="B129" s="176" t="s">
        <v>288</v>
      </c>
      <c r="C129" s="177">
        <v>7.86</v>
      </c>
      <c r="D129" s="177"/>
      <c r="E129" s="177"/>
      <c r="F129" s="178">
        <f t="shared" si="4"/>
        <v>0</v>
      </c>
    </row>
    <row r="130" spans="1:6" ht="18" customHeight="1">
      <c r="A130" s="175" t="s">
        <v>289</v>
      </c>
      <c r="B130" s="176" t="s">
        <v>290</v>
      </c>
      <c r="C130" s="177"/>
      <c r="D130" s="177"/>
      <c r="E130" s="177"/>
      <c r="F130" s="178">
        <f t="shared" si="4"/>
      </c>
    </row>
    <row r="131" spans="1:6" ht="18" customHeight="1">
      <c r="A131" s="175" t="s">
        <v>291</v>
      </c>
      <c r="B131" s="176" t="s">
        <v>292</v>
      </c>
      <c r="C131" s="177">
        <v>10</v>
      </c>
      <c r="D131" s="177"/>
      <c r="E131" s="177"/>
      <c r="F131" s="178">
        <f t="shared" si="4"/>
        <v>0</v>
      </c>
    </row>
    <row r="132" spans="1:6" ht="18" customHeight="1">
      <c r="A132" s="175" t="s">
        <v>293</v>
      </c>
      <c r="B132" s="176" t="s">
        <v>294</v>
      </c>
      <c r="C132" s="177">
        <v>590</v>
      </c>
      <c r="D132" s="177">
        <v>655</v>
      </c>
      <c r="E132" s="177"/>
      <c r="F132" s="178">
        <f t="shared" si="4"/>
        <v>1.1101694915254237</v>
      </c>
    </row>
    <row r="133" spans="1:6" ht="18" customHeight="1">
      <c r="A133" s="175" t="s">
        <v>295</v>
      </c>
      <c r="B133" s="176" t="s">
        <v>296</v>
      </c>
      <c r="C133" s="177"/>
      <c r="D133" s="177"/>
      <c r="E133" s="177"/>
      <c r="F133" s="178">
        <f t="shared" si="4"/>
      </c>
    </row>
    <row r="134" spans="1:6" ht="18" customHeight="1">
      <c r="A134" s="175" t="s">
        <v>297</v>
      </c>
      <c r="B134" s="176" t="s">
        <v>298</v>
      </c>
      <c r="C134" s="177"/>
      <c r="D134" s="177"/>
      <c r="E134" s="177"/>
      <c r="F134" s="178"/>
    </row>
    <row r="135" spans="1:6" ht="18" customHeight="1">
      <c r="A135" s="175" t="s">
        <v>299</v>
      </c>
      <c r="B135" s="176" t="s">
        <v>300</v>
      </c>
      <c r="C135" s="177"/>
      <c r="D135" s="177"/>
      <c r="E135" s="177"/>
      <c r="F135" s="178">
        <f aca="true" t="shared" si="5" ref="F135:F164">_xlfn.IFERROR($D135/C135,"")</f>
      </c>
    </row>
    <row r="136" spans="1:6" ht="18" customHeight="1">
      <c r="A136" s="175" t="s">
        <v>301</v>
      </c>
      <c r="B136" s="176" t="s">
        <v>302</v>
      </c>
      <c r="C136" s="177"/>
      <c r="D136" s="177"/>
      <c r="E136" s="177"/>
      <c r="F136" s="178">
        <f t="shared" si="5"/>
      </c>
    </row>
    <row r="137" spans="1:6" ht="18" customHeight="1">
      <c r="A137" s="175" t="s">
        <v>303</v>
      </c>
      <c r="B137" s="176" t="s">
        <v>304</v>
      </c>
      <c r="C137" s="177"/>
      <c r="D137" s="177"/>
      <c r="E137" s="177"/>
      <c r="F137" s="178">
        <f t="shared" si="5"/>
      </c>
    </row>
    <row r="138" spans="1:6" ht="18" customHeight="1">
      <c r="A138" s="175" t="s">
        <v>305</v>
      </c>
      <c r="B138" s="176" t="s">
        <v>306</v>
      </c>
      <c r="C138" s="177"/>
      <c r="D138" s="177"/>
      <c r="E138" s="177"/>
      <c r="F138" s="178">
        <f t="shared" si="5"/>
      </c>
    </row>
    <row r="139" spans="1:6" ht="18" customHeight="1">
      <c r="A139" s="175" t="s">
        <v>307</v>
      </c>
      <c r="B139" s="176" t="s">
        <v>308</v>
      </c>
      <c r="C139" s="177"/>
      <c r="D139" s="177"/>
      <c r="E139" s="177"/>
      <c r="F139" s="178">
        <f t="shared" si="5"/>
      </c>
    </row>
    <row r="140" spans="1:6" ht="18" customHeight="1">
      <c r="A140" s="175" t="s">
        <v>309</v>
      </c>
      <c r="B140" s="176" t="s">
        <v>310</v>
      </c>
      <c r="C140" s="177"/>
      <c r="D140" s="177"/>
      <c r="E140" s="177"/>
      <c r="F140" s="178">
        <f t="shared" si="5"/>
      </c>
    </row>
    <row r="141" spans="1:6" ht="18" customHeight="1">
      <c r="A141" s="175" t="s">
        <v>311</v>
      </c>
      <c r="B141" s="176" t="s">
        <v>312</v>
      </c>
      <c r="C141" s="177"/>
      <c r="D141" s="177"/>
      <c r="E141" s="177"/>
      <c r="F141" s="178">
        <f t="shared" si="5"/>
      </c>
    </row>
    <row r="142" spans="1:6" ht="18" customHeight="1">
      <c r="A142" s="175" t="s">
        <v>313</v>
      </c>
      <c r="B142" s="176" t="s">
        <v>314</v>
      </c>
      <c r="C142" s="177"/>
      <c r="D142" s="177"/>
      <c r="E142" s="177"/>
      <c r="F142" s="178">
        <f t="shared" si="5"/>
      </c>
    </row>
    <row r="143" spans="1:6" ht="18" customHeight="1">
      <c r="A143" s="175" t="s">
        <v>315</v>
      </c>
      <c r="B143" s="176" t="s">
        <v>316</v>
      </c>
      <c r="C143" s="177"/>
      <c r="D143" s="177"/>
      <c r="E143" s="177"/>
      <c r="F143" s="178">
        <f t="shared" si="5"/>
      </c>
    </row>
    <row r="144" spans="1:6" ht="18" customHeight="1">
      <c r="A144" s="175" t="s">
        <v>317</v>
      </c>
      <c r="B144" s="176" t="s">
        <v>318</v>
      </c>
      <c r="C144" s="177">
        <f>SUM(C145:C150)</f>
        <v>22606.33</v>
      </c>
      <c r="D144" s="177">
        <f>SUM(D145:D150)</f>
        <v>23450.09</v>
      </c>
      <c r="E144" s="177"/>
      <c r="F144" s="178">
        <f t="shared" si="5"/>
        <v>1.0373240592347364</v>
      </c>
    </row>
    <row r="145" spans="1:6" ht="18" customHeight="1">
      <c r="A145" s="175" t="s">
        <v>319</v>
      </c>
      <c r="B145" s="176" t="s">
        <v>320</v>
      </c>
      <c r="C145" s="177">
        <v>4138.37</v>
      </c>
      <c r="D145" s="177">
        <v>13227.58</v>
      </c>
      <c r="E145" s="177"/>
      <c r="F145" s="178">
        <f t="shared" si="5"/>
        <v>3.196326089740647</v>
      </c>
    </row>
    <row r="146" spans="1:6" ht="18" customHeight="1">
      <c r="A146" s="175" t="s">
        <v>321</v>
      </c>
      <c r="B146" s="176" t="s">
        <v>322</v>
      </c>
      <c r="C146" s="177"/>
      <c r="D146" s="177"/>
      <c r="E146" s="177"/>
      <c r="F146" s="178">
        <f t="shared" si="5"/>
      </c>
    </row>
    <row r="147" spans="1:6" ht="18" customHeight="1">
      <c r="A147" s="175" t="s">
        <v>323</v>
      </c>
      <c r="B147" s="176" t="s">
        <v>324</v>
      </c>
      <c r="C147" s="177">
        <v>2422.27</v>
      </c>
      <c r="D147" s="177">
        <v>2730.04</v>
      </c>
      <c r="E147" s="177"/>
      <c r="F147" s="178">
        <f t="shared" si="5"/>
        <v>1.1270585029744826</v>
      </c>
    </row>
    <row r="148" spans="1:6" ht="18" customHeight="1">
      <c r="A148" s="175" t="s">
        <v>325</v>
      </c>
      <c r="B148" s="176" t="s">
        <v>326</v>
      </c>
      <c r="C148" s="177">
        <v>2480.16</v>
      </c>
      <c r="D148" s="177">
        <v>2892.47</v>
      </c>
      <c r="E148" s="177"/>
      <c r="F148" s="178">
        <f t="shared" si="5"/>
        <v>1.1662433068834268</v>
      </c>
    </row>
    <row r="149" spans="1:6" ht="18" customHeight="1">
      <c r="A149" s="175" t="s">
        <v>327</v>
      </c>
      <c r="B149" s="176" t="s">
        <v>328</v>
      </c>
      <c r="C149" s="177"/>
      <c r="D149" s="177"/>
      <c r="E149" s="177"/>
      <c r="F149" s="178">
        <f t="shared" si="5"/>
      </c>
    </row>
    <row r="150" spans="1:6" ht="18" customHeight="1">
      <c r="A150" s="175" t="s">
        <v>329</v>
      </c>
      <c r="B150" s="176" t="s">
        <v>330</v>
      </c>
      <c r="C150" s="177">
        <v>13565.53</v>
      </c>
      <c r="D150" s="177">
        <v>4600</v>
      </c>
      <c r="E150" s="177"/>
      <c r="F150" s="178">
        <f t="shared" si="5"/>
        <v>0.3390947497075308</v>
      </c>
    </row>
    <row r="151" spans="1:6" ht="18" customHeight="1">
      <c r="A151" s="175" t="s">
        <v>331</v>
      </c>
      <c r="B151" s="176" t="s">
        <v>332</v>
      </c>
      <c r="C151" s="177">
        <f>SUM(C152:C159)</f>
        <v>14620.210000000001</v>
      </c>
      <c r="D151" s="177">
        <f>SUM(D152:D159)</f>
        <v>14703.029999999999</v>
      </c>
      <c r="E151" s="177"/>
      <c r="F151" s="178">
        <f t="shared" si="5"/>
        <v>1.0056647613132779</v>
      </c>
    </row>
    <row r="152" spans="1:6" ht="18" customHeight="1">
      <c r="A152" s="175" t="s">
        <v>333</v>
      </c>
      <c r="B152" s="176" t="s">
        <v>334</v>
      </c>
      <c r="C152" s="177">
        <v>4314.59</v>
      </c>
      <c r="D152" s="177">
        <v>3922.85</v>
      </c>
      <c r="E152" s="177"/>
      <c r="F152" s="178">
        <f t="shared" si="5"/>
        <v>0.9092057414493613</v>
      </c>
    </row>
    <row r="153" spans="1:6" ht="18" customHeight="1">
      <c r="A153" s="175" t="s">
        <v>335</v>
      </c>
      <c r="B153" s="176" t="s">
        <v>336</v>
      </c>
      <c r="C153" s="177">
        <v>751.64</v>
      </c>
      <c r="D153" s="177">
        <v>1780.9</v>
      </c>
      <c r="E153" s="177"/>
      <c r="F153" s="178">
        <f t="shared" si="5"/>
        <v>2.36935234952903</v>
      </c>
    </row>
    <row r="154" spans="1:6" ht="18" customHeight="1">
      <c r="A154" s="175" t="s">
        <v>337</v>
      </c>
      <c r="B154" s="176" t="s">
        <v>338</v>
      </c>
      <c r="C154" s="177">
        <v>1516.59</v>
      </c>
      <c r="D154" s="177">
        <v>1566.99</v>
      </c>
      <c r="E154" s="177"/>
      <c r="F154" s="178">
        <f t="shared" si="5"/>
        <v>1.0332324491128124</v>
      </c>
    </row>
    <row r="155" spans="1:6" ht="18" customHeight="1">
      <c r="A155" s="175" t="s">
        <v>339</v>
      </c>
      <c r="B155" s="176" t="s">
        <v>340</v>
      </c>
      <c r="C155" s="177">
        <v>1000</v>
      </c>
      <c r="D155" s="177">
        <v>1000</v>
      </c>
      <c r="E155" s="177"/>
      <c r="F155" s="178">
        <f t="shared" si="5"/>
        <v>1</v>
      </c>
    </row>
    <row r="156" spans="1:6" ht="18" customHeight="1">
      <c r="A156" s="175" t="s">
        <v>341</v>
      </c>
      <c r="B156" s="176" t="s">
        <v>342</v>
      </c>
      <c r="C156" s="177">
        <v>6433.39</v>
      </c>
      <c r="D156" s="177">
        <v>5892.29</v>
      </c>
      <c r="E156" s="177"/>
      <c r="F156" s="178">
        <f t="shared" si="5"/>
        <v>0.915891932558107</v>
      </c>
    </row>
    <row r="157" spans="1:6" ht="18" customHeight="1">
      <c r="A157" s="175" t="s">
        <v>343</v>
      </c>
      <c r="B157" s="176" t="s">
        <v>344</v>
      </c>
      <c r="C157" s="177">
        <v>604</v>
      </c>
      <c r="D157" s="177">
        <v>540</v>
      </c>
      <c r="E157" s="177"/>
      <c r="F157" s="178">
        <f t="shared" si="5"/>
        <v>0.8940397350993378</v>
      </c>
    </row>
    <row r="158" spans="1:6" ht="18" customHeight="1">
      <c r="A158" s="175" t="s">
        <v>345</v>
      </c>
      <c r="B158" s="176" t="s">
        <v>346</v>
      </c>
      <c r="C158" s="177"/>
      <c r="D158" s="177"/>
      <c r="E158" s="177"/>
      <c r="F158" s="178">
        <f t="shared" si="5"/>
      </c>
    </row>
    <row r="159" spans="1:6" ht="18" customHeight="1">
      <c r="A159" s="175" t="s">
        <v>347</v>
      </c>
      <c r="B159" s="176" t="s">
        <v>348</v>
      </c>
      <c r="C159" s="177"/>
      <c r="D159" s="177"/>
      <c r="E159" s="177"/>
      <c r="F159" s="178">
        <f t="shared" si="5"/>
      </c>
    </row>
    <row r="160" spans="1:6" ht="18" customHeight="1">
      <c r="A160" s="175" t="s">
        <v>349</v>
      </c>
      <c r="B160" s="176" t="s">
        <v>350</v>
      </c>
      <c r="C160" s="177">
        <f>SUM(C161:C166)</f>
        <v>1962.29</v>
      </c>
      <c r="D160" s="177">
        <f>SUM(D161:D166)</f>
        <v>1576.16</v>
      </c>
      <c r="E160" s="177"/>
      <c r="F160" s="178">
        <f t="shared" si="5"/>
        <v>0.8032248036732593</v>
      </c>
    </row>
    <row r="161" spans="1:6" ht="18" customHeight="1">
      <c r="A161" s="175" t="s">
        <v>351</v>
      </c>
      <c r="B161" s="176" t="s">
        <v>352</v>
      </c>
      <c r="C161" s="177">
        <v>1962.29</v>
      </c>
      <c r="D161" s="177">
        <v>1576.16</v>
      </c>
      <c r="E161" s="177"/>
      <c r="F161" s="178">
        <f t="shared" si="5"/>
        <v>0.8032248036732593</v>
      </c>
    </row>
    <row r="162" spans="1:6" ht="18" customHeight="1">
      <c r="A162" s="175" t="s">
        <v>353</v>
      </c>
      <c r="B162" s="176" t="s">
        <v>354</v>
      </c>
      <c r="C162" s="177"/>
      <c r="D162" s="177"/>
      <c r="E162" s="177"/>
      <c r="F162" s="178">
        <f t="shared" si="5"/>
      </c>
    </row>
    <row r="163" spans="1:6" ht="18" customHeight="1">
      <c r="A163" s="175" t="s">
        <v>355</v>
      </c>
      <c r="B163" s="176" t="s">
        <v>356</v>
      </c>
      <c r="C163" s="177"/>
      <c r="D163" s="177"/>
      <c r="E163" s="177"/>
      <c r="F163" s="178">
        <f t="shared" si="5"/>
      </c>
    </row>
    <row r="164" spans="1:6" ht="18" customHeight="1">
      <c r="A164" s="175" t="s">
        <v>357</v>
      </c>
      <c r="B164" s="176" t="s">
        <v>358</v>
      </c>
      <c r="C164" s="177"/>
      <c r="D164" s="177"/>
      <c r="E164" s="177"/>
      <c r="F164" s="178">
        <f t="shared" si="5"/>
      </c>
    </row>
    <row r="165" spans="1:6" ht="18" customHeight="1">
      <c r="A165" s="175" t="s">
        <v>359</v>
      </c>
      <c r="B165" s="176" t="s">
        <v>360</v>
      </c>
      <c r="C165" s="177"/>
      <c r="D165" s="177"/>
      <c r="E165" s="177"/>
      <c r="F165" s="178"/>
    </row>
    <row r="166" spans="1:6" ht="18" customHeight="1">
      <c r="A166" s="175" t="s">
        <v>361</v>
      </c>
      <c r="B166" s="176" t="s">
        <v>362</v>
      </c>
      <c r="C166" s="177"/>
      <c r="D166" s="177"/>
      <c r="E166" s="177"/>
      <c r="F166" s="178">
        <f aca="true" t="shared" si="6" ref="F166:F229">_xlfn.IFERROR($D166/C166,"")</f>
      </c>
    </row>
    <row r="167" spans="1:6" ht="18" customHeight="1">
      <c r="A167" s="175" t="s">
        <v>363</v>
      </c>
      <c r="B167" s="176" t="s">
        <v>364</v>
      </c>
      <c r="C167" s="177">
        <f>SUM(C168:C174)</f>
        <v>370</v>
      </c>
      <c r="D167" s="177">
        <f>SUM(D168:D174)</f>
        <v>2479.55</v>
      </c>
      <c r="E167" s="177"/>
      <c r="F167" s="178">
        <f t="shared" si="6"/>
        <v>6.701486486486487</v>
      </c>
    </row>
    <row r="168" spans="1:6" ht="18" customHeight="1">
      <c r="A168" s="175" t="s">
        <v>365</v>
      </c>
      <c r="B168" s="176" t="s">
        <v>366</v>
      </c>
      <c r="C168" s="177"/>
      <c r="D168" s="177"/>
      <c r="E168" s="177"/>
      <c r="F168" s="178">
        <f t="shared" si="6"/>
      </c>
    </row>
    <row r="169" spans="1:6" ht="18" customHeight="1">
      <c r="A169" s="175" t="s">
        <v>367</v>
      </c>
      <c r="B169" s="176" t="s">
        <v>368</v>
      </c>
      <c r="C169" s="177"/>
      <c r="D169" s="177"/>
      <c r="E169" s="177"/>
      <c r="F169" s="178">
        <f t="shared" si="6"/>
      </c>
    </row>
    <row r="170" spans="1:6" ht="18" customHeight="1">
      <c r="A170" s="175" t="s">
        <v>369</v>
      </c>
      <c r="B170" s="176" t="s">
        <v>370</v>
      </c>
      <c r="C170" s="177"/>
      <c r="D170" s="177"/>
      <c r="E170" s="177"/>
      <c r="F170" s="178">
        <f t="shared" si="6"/>
      </c>
    </row>
    <row r="171" spans="1:6" ht="18" customHeight="1">
      <c r="A171" s="175" t="s">
        <v>371</v>
      </c>
      <c r="B171" s="176" t="s">
        <v>372</v>
      </c>
      <c r="C171" s="177"/>
      <c r="D171" s="177">
        <v>619.55</v>
      </c>
      <c r="E171" s="177"/>
      <c r="F171" s="178">
        <f t="shared" si="6"/>
      </c>
    </row>
    <row r="172" spans="1:6" ht="18" customHeight="1">
      <c r="A172" s="175" t="s">
        <v>373</v>
      </c>
      <c r="B172" s="176" t="s">
        <v>374</v>
      </c>
      <c r="C172" s="177"/>
      <c r="D172" s="177"/>
      <c r="E172" s="177"/>
      <c r="F172" s="178">
        <f t="shared" si="6"/>
      </c>
    </row>
    <row r="173" spans="1:6" ht="18" customHeight="1">
      <c r="A173" s="175" t="s">
        <v>375</v>
      </c>
      <c r="B173" s="176" t="s">
        <v>376</v>
      </c>
      <c r="C173" s="177">
        <v>370</v>
      </c>
      <c r="D173" s="177">
        <v>1860</v>
      </c>
      <c r="E173" s="177"/>
      <c r="F173" s="178">
        <f t="shared" si="6"/>
        <v>5.027027027027027</v>
      </c>
    </row>
    <row r="174" spans="1:6" ht="18" customHeight="1">
      <c r="A174" s="175" t="s">
        <v>377</v>
      </c>
      <c r="B174" s="176" t="s">
        <v>378</v>
      </c>
      <c r="C174" s="177"/>
      <c r="D174" s="177"/>
      <c r="E174" s="177"/>
      <c r="F174" s="178">
        <f t="shared" si="6"/>
      </c>
    </row>
    <row r="175" spans="1:6" ht="18" customHeight="1">
      <c r="A175" s="175" t="s">
        <v>379</v>
      </c>
      <c r="B175" s="176" t="s">
        <v>380</v>
      </c>
      <c r="C175" s="177">
        <f>SUM(C176:C178)</f>
        <v>146.59</v>
      </c>
      <c r="D175" s="177">
        <f>SUM(D176:D178)</f>
        <v>138.74</v>
      </c>
      <c r="E175" s="177"/>
      <c r="F175" s="178">
        <f t="shared" si="6"/>
        <v>0.9464492803056144</v>
      </c>
    </row>
    <row r="176" spans="1:6" ht="18" customHeight="1">
      <c r="A176" s="175" t="s">
        <v>381</v>
      </c>
      <c r="B176" s="176" t="s">
        <v>382</v>
      </c>
      <c r="C176" s="177">
        <v>146.59</v>
      </c>
      <c r="D176" s="177">
        <v>138.74</v>
      </c>
      <c r="E176" s="177"/>
      <c r="F176" s="178">
        <f t="shared" si="6"/>
        <v>0.9464492803056144</v>
      </c>
    </row>
    <row r="177" spans="1:6" ht="18" customHeight="1">
      <c r="A177" s="175" t="s">
        <v>383</v>
      </c>
      <c r="B177" s="176" t="s">
        <v>384</v>
      </c>
      <c r="C177" s="177"/>
      <c r="D177" s="177"/>
      <c r="E177" s="177"/>
      <c r="F177" s="178">
        <f t="shared" si="6"/>
      </c>
    </row>
    <row r="178" spans="1:6" ht="18" customHeight="1">
      <c r="A178" s="175" t="s">
        <v>385</v>
      </c>
      <c r="B178" s="176" t="s">
        <v>386</v>
      </c>
      <c r="C178" s="177"/>
      <c r="D178" s="177"/>
      <c r="E178" s="177"/>
      <c r="F178" s="178">
        <f t="shared" si="6"/>
      </c>
    </row>
    <row r="179" spans="1:6" ht="18" customHeight="1">
      <c r="A179" s="175" t="s">
        <v>387</v>
      </c>
      <c r="B179" s="176" t="s">
        <v>388</v>
      </c>
      <c r="C179" s="177">
        <f>SUM(C180:C184)</f>
        <v>0</v>
      </c>
      <c r="D179" s="177">
        <f>SUM(D180:D184)</f>
        <v>0</v>
      </c>
      <c r="E179" s="177"/>
      <c r="F179" s="178">
        <f t="shared" si="6"/>
      </c>
    </row>
    <row r="180" spans="1:6" ht="18" customHeight="1">
      <c r="A180" s="175" t="s">
        <v>389</v>
      </c>
      <c r="B180" s="176" t="s">
        <v>390</v>
      </c>
      <c r="C180" s="177"/>
      <c r="D180" s="177"/>
      <c r="E180" s="177"/>
      <c r="F180" s="178">
        <f t="shared" si="6"/>
      </c>
    </row>
    <row r="181" spans="1:6" ht="18" customHeight="1">
      <c r="A181" s="175" t="s">
        <v>391</v>
      </c>
      <c r="B181" s="176" t="s">
        <v>392</v>
      </c>
      <c r="C181" s="177"/>
      <c r="D181" s="177"/>
      <c r="E181" s="177"/>
      <c r="F181" s="178">
        <f t="shared" si="6"/>
      </c>
    </row>
    <row r="182" spans="1:6" ht="18" customHeight="1">
      <c r="A182" s="175" t="s">
        <v>393</v>
      </c>
      <c r="B182" s="176" t="s">
        <v>394</v>
      </c>
      <c r="C182" s="177"/>
      <c r="D182" s="177"/>
      <c r="E182" s="177"/>
      <c r="F182" s="178">
        <f t="shared" si="6"/>
      </c>
    </row>
    <row r="183" spans="1:6" ht="18" customHeight="1">
      <c r="A183" s="175" t="s">
        <v>395</v>
      </c>
      <c r="B183" s="176" t="s">
        <v>396</v>
      </c>
      <c r="C183" s="177"/>
      <c r="D183" s="177"/>
      <c r="E183" s="177"/>
      <c r="F183" s="178">
        <f t="shared" si="6"/>
      </c>
    </row>
    <row r="184" spans="1:6" ht="18" customHeight="1">
      <c r="A184" s="175" t="s">
        <v>397</v>
      </c>
      <c r="B184" s="176" t="s">
        <v>398</v>
      </c>
      <c r="C184" s="177"/>
      <c r="D184" s="177"/>
      <c r="E184" s="177"/>
      <c r="F184" s="178">
        <f t="shared" si="6"/>
      </c>
    </row>
    <row r="185" spans="1:6" ht="18" customHeight="1">
      <c r="A185" s="175" t="s">
        <v>399</v>
      </c>
      <c r="B185" s="176" t="s">
        <v>400</v>
      </c>
      <c r="C185" s="177">
        <f>SUM(C186:C194)</f>
        <v>0</v>
      </c>
      <c r="D185" s="177">
        <f>SUM(D186:D194)</f>
        <v>0</v>
      </c>
      <c r="E185" s="177"/>
      <c r="F185" s="178">
        <f t="shared" si="6"/>
      </c>
    </row>
    <row r="186" spans="1:6" ht="18" customHeight="1">
      <c r="A186" s="175" t="s">
        <v>401</v>
      </c>
      <c r="B186" s="176" t="s">
        <v>402</v>
      </c>
      <c r="C186" s="177"/>
      <c r="D186" s="177"/>
      <c r="E186" s="177"/>
      <c r="F186" s="178">
        <f t="shared" si="6"/>
      </c>
    </row>
    <row r="187" spans="1:6" ht="18" customHeight="1">
      <c r="A187" s="175" t="s">
        <v>403</v>
      </c>
      <c r="B187" s="176" t="s">
        <v>404</v>
      </c>
      <c r="C187" s="177"/>
      <c r="D187" s="177"/>
      <c r="E187" s="177"/>
      <c r="F187" s="178">
        <f t="shared" si="6"/>
      </c>
    </row>
    <row r="188" spans="1:6" ht="18" customHeight="1">
      <c r="A188" s="175" t="s">
        <v>405</v>
      </c>
      <c r="B188" s="176" t="s">
        <v>406</v>
      </c>
      <c r="C188" s="177"/>
      <c r="D188" s="177"/>
      <c r="E188" s="177"/>
      <c r="F188" s="178">
        <f t="shared" si="6"/>
      </c>
    </row>
    <row r="189" spans="1:6" ht="18" customHeight="1">
      <c r="A189" s="175" t="s">
        <v>407</v>
      </c>
      <c r="B189" s="176" t="s">
        <v>408</v>
      </c>
      <c r="C189" s="177"/>
      <c r="D189" s="177"/>
      <c r="E189" s="177"/>
      <c r="F189" s="178">
        <f t="shared" si="6"/>
      </c>
    </row>
    <row r="190" spans="1:6" ht="18" customHeight="1">
      <c r="A190" s="175" t="s">
        <v>409</v>
      </c>
      <c r="B190" s="176" t="s">
        <v>410</v>
      </c>
      <c r="C190" s="177"/>
      <c r="D190" s="177"/>
      <c r="E190" s="177"/>
      <c r="F190" s="178">
        <f t="shared" si="6"/>
      </c>
    </row>
    <row r="191" spans="1:6" ht="18" customHeight="1">
      <c r="A191" s="175" t="s">
        <v>411</v>
      </c>
      <c r="B191" s="176" t="s">
        <v>334</v>
      </c>
      <c r="C191" s="177"/>
      <c r="D191" s="177"/>
      <c r="E191" s="177"/>
      <c r="F191" s="178">
        <f t="shared" si="6"/>
      </c>
    </row>
    <row r="192" spans="1:6" ht="18" customHeight="1">
      <c r="A192" s="175" t="s">
        <v>412</v>
      </c>
      <c r="B192" s="176" t="s">
        <v>413</v>
      </c>
      <c r="C192" s="177"/>
      <c r="D192" s="177"/>
      <c r="E192" s="177"/>
      <c r="F192" s="178">
        <f t="shared" si="6"/>
      </c>
    </row>
    <row r="193" spans="1:6" ht="18" customHeight="1">
      <c r="A193" s="175" t="s">
        <v>414</v>
      </c>
      <c r="B193" s="176" t="s">
        <v>415</v>
      </c>
      <c r="C193" s="177"/>
      <c r="D193" s="177"/>
      <c r="E193" s="177"/>
      <c r="F193" s="178">
        <f t="shared" si="6"/>
      </c>
    </row>
    <row r="194" spans="1:6" ht="18" customHeight="1">
      <c r="A194" s="175" t="s">
        <v>416</v>
      </c>
      <c r="B194" s="176" t="s">
        <v>417</v>
      </c>
      <c r="C194" s="177"/>
      <c r="D194" s="177"/>
      <c r="E194" s="177"/>
      <c r="F194" s="178">
        <f t="shared" si="6"/>
      </c>
    </row>
    <row r="195" spans="1:6" ht="18" customHeight="1">
      <c r="A195" s="175" t="s">
        <v>418</v>
      </c>
      <c r="B195" s="176" t="s">
        <v>419</v>
      </c>
      <c r="C195" s="177">
        <f>SUM(C196:C198)</f>
        <v>2586.1</v>
      </c>
      <c r="D195" s="177">
        <f>SUM(D196:D198)</f>
        <v>1667.47</v>
      </c>
      <c r="E195" s="177"/>
      <c r="F195" s="178">
        <f t="shared" si="6"/>
        <v>0.6447817176443293</v>
      </c>
    </row>
    <row r="196" spans="1:6" ht="18" customHeight="1">
      <c r="A196" s="175" t="s">
        <v>420</v>
      </c>
      <c r="B196" s="176" t="s">
        <v>421</v>
      </c>
      <c r="C196" s="177">
        <v>2541.45</v>
      </c>
      <c r="D196" s="177">
        <v>1622.63</v>
      </c>
      <c r="E196" s="177"/>
      <c r="F196" s="178">
        <f t="shared" si="6"/>
        <v>0.6384662299081234</v>
      </c>
    </row>
    <row r="197" spans="1:6" ht="18" customHeight="1">
      <c r="A197" s="175" t="s">
        <v>422</v>
      </c>
      <c r="B197" s="176" t="s">
        <v>423</v>
      </c>
      <c r="C197" s="177">
        <v>44.65</v>
      </c>
      <c r="D197" s="177">
        <v>44.84</v>
      </c>
      <c r="E197" s="177"/>
      <c r="F197" s="178">
        <f t="shared" si="6"/>
        <v>1.0042553191489363</v>
      </c>
    </row>
    <row r="198" spans="1:6" ht="18" customHeight="1">
      <c r="A198" s="175" t="s">
        <v>424</v>
      </c>
      <c r="B198" s="176" t="s">
        <v>425</v>
      </c>
      <c r="C198" s="177"/>
      <c r="D198" s="177"/>
      <c r="E198" s="177"/>
      <c r="F198" s="178">
        <f t="shared" si="6"/>
      </c>
    </row>
    <row r="199" spans="1:6" ht="18" customHeight="1">
      <c r="A199" s="175" t="s">
        <v>426</v>
      </c>
      <c r="B199" s="176" t="s">
        <v>427</v>
      </c>
      <c r="C199" s="177">
        <f>SUM(C200:C202)</f>
        <v>5030.13</v>
      </c>
      <c r="D199" s="177">
        <f>SUM(D200:D202)</f>
        <v>2300.92</v>
      </c>
      <c r="E199" s="177"/>
      <c r="F199" s="178">
        <f t="shared" si="6"/>
        <v>0.45742754163411287</v>
      </c>
    </row>
    <row r="200" spans="1:6" ht="18" customHeight="1">
      <c r="A200" s="175" t="s">
        <v>428</v>
      </c>
      <c r="B200" s="176" t="s">
        <v>429</v>
      </c>
      <c r="C200" s="177"/>
      <c r="D200" s="177"/>
      <c r="E200" s="177"/>
      <c r="F200" s="178">
        <f t="shared" si="6"/>
      </c>
    </row>
    <row r="201" spans="1:6" ht="18" customHeight="1">
      <c r="A201" s="175" t="s">
        <v>430</v>
      </c>
      <c r="B201" s="176" t="s">
        <v>431</v>
      </c>
      <c r="C201" s="177">
        <v>5030.13</v>
      </c>
      <c r="D201" s="177">
        <v>2300.92</v>
      </c>
      <c r="E201" s="177"/>
      <c r="F201" s="178">
        <f t="shared" si="6"/>
        <v>0.45742754163411287</v>
      </c>
    </row>
    <row r="202" spans="1:6" ht="18" customHeight="1">
      <c r="A202" s="175" t="s">
        <v>432</v>
      </c>
      <c r="B202" s="176" t="s">
        <v>433</v>
      </c>
      <c r="C202" s="177"/>
      <c r="D202" s="177"/>
      <c r="E202" s="177"/>
      <c r="F202" s="178">
        <f t="shared" si="6"/>
      </c>
    </row>
    <row r="203" spans="1:6" ht="18" customHeight="1">
      <c r="A203" s="175" t="s">
        <v>434</v>
      </c>
      <c r="B203" s="176" t="s">
        <v>435</v>
      </c>
      <c r="C203" s="177">
        <f>SUM(C204:C207)</f>
        <v>0</v>
      </c>
      <c r="D203" s="177">
        <f>SUM(D204:D207)</f>
        <v>0</v>
      </c>
      <c r="E203" s="177"/>
      <c r="F203" s="178">
        <f t="shared" si="6"/>
      </c>
    </row>
    <row r="204" spans="1:6" ht="18" customHeight="1">
      <c r="A204" s="175" t="s">
        <v>436</v>
      </c>
      <c r="B204" s="176" t="s">
        <v>437</v>
      </c>
      <c r="C204" s="177"/>
      <c r="D204" s="177"/>
      <c r="E204" s="177"/>
      <c r="F204" s="178">
        <f t="shared" si="6"/>
      </c>
    </row>
    <row r="205" spans="1:6" ht="18" customHeight="1">
      <c r="A205" s="175" t="s">
        <v>438</v>
      </c>
      <c r="B205" s="176" t="s">
        <v>439</v>
      </c>
      <c r="C205" s="177"/>
      <c r="D205" s="177"/>
      <c r="E205" s="177"/>
      <c r="F205" s="178">
        <f t="shared" si="6"/>
      </c>
    </row>
    <row r="206" spans="1:6" ht="18" customHeight="1">
      <c r="A206" s="175" t="s">
        <v>440</v>
      </c>
      <c r="B206" s="176" t="s">
        <v>441</v>
      </c>
      <c r="C206" s="177"/>
      <c r="D206" s="177"/>
      <c r="E206" s="177"/>
      <c r="F206" s="178">
        <f t="shared" si="6"/>
      </c>
    </row>
    <row r="207" spans="1:6" ht="18" customHeight="1">
      <c r="A207" s="175" t="s">
        <v>442</v>
      </c>
      <c r="B207" s="176" t="s">
        <v>443</v>
      </c>
      <c r="C207" s="177"/>
      <c r="D207" s="177"/>
      <c r="E207" s="177"/>
      <c r="F207" s="178">
        <f t="shared" si="6"/>
      </c>
    </row>
    <row r="208" spans="1:6" ht="18" customHeight="1">
      <c r="A208" s="175" t="s">
        <v>444</v>
      </c>
      <c r="B208" s="176" t="s">
        <v>445</v>
      </c>
      <c r="C208" s="177">
        <f>SUM(C209:C215)</f>
        <v>1314.83</v>
      </c>
      <c r="D208" s="177">
        <f>SUM(D209:D215)</f>
        <v>1412.1</v>
      </c>
      <c r="E208" s="177"/>
      <c r="F208" s="178">
        <f t="shared" si="6"/>
        <v>1.0739791455929664</v>
      </c>
    </row>
    <row r="209" spans="1:6" ht="18" customHeight="1">
      <c r="A209" s="175" t="s">
        <v>446</v>
      </c>
      <c r="B209" s="176" t="s">
        <v>447</v>
      </c>
      <c r="C209" s="177">
        <v>433.35</v>
      </c>
      <c r="D209" s="177">
        <v>538.97</v>
      </c>
      <c r="E209" s="177"/>
      <c r="F209" s="178">
        <f t="shared" si="6"/>
        <v>1.2437290873427944</v>
      </c>
    </row>
    <row r="210" spans="1:6" ht="18" customHeight="1">
      <c r="A210" s="175" t="s">
        <v>448</v>
      </c>
      <c r="B210" s="176" t="s">
        <v>449</v>
      </c>
      <c r="C210" s="177">
        <v>781.48</v>
      </c>
      <c r="D210" s="177">
        <v>773.13</v>
      </c>
      <c r="E210" s="177"/>
      <c r="F210" s="178">
        <f t="shared" si="6"/>
        <v>0.9893151456211291</v>
      </c>
    </row>
    <row r="211" spans="1:6" ht="18" customHeight="1">
      <c r="A211" s="175" t="s">
        <v>450</v>
      </c>
      <c r="B211" s="176" t="s">
        <v>451</v>
      </c>
      <c r="C211" s="177"/>
      <c r="D211" s="177"/>
      <c r="E211" s="177"/>
      <c r="F211" s="178">
        <f t="shared" si="6"/>
      </c>
    </row>
    <row r="212" spans="1:6" ht="18" customHeight="1">
      <c r="A212" s="175" t="s">
        <v>452</v>
      </c>
      <c r="B212" s="176" t="s">
        <v>453</v>
      </c>
      <c r="C212" s="177"/>
      <c r="D212" s="177"/>
      <c r="E212" s="177"/>
      <c r="F212" s="178">
        <f t="shared" si="6"/>
      </c>
    </row>
    <row r="213" spans="1:6" ht="18" customHeight="1">
      <c r="A213" s="175" t="s">
        <v>454</v>
      </c>
      <c r="B213" s="176" t="s">
        <v>455</v>
      </c>
      <c r="C213" s="177">
        <v>100</v>
      </c>
      <c r="D213" s="177">
        <v>100</v>
      </c>
      <c r="E213" s="177"/>
      <c r="F213" s="178">
        <f t="shared" si="6"/>
        <v>1</v>
      </c>
    </row>
    <row r="214" spans="1:6" ht="18" customHeight="1">
      <c r="A214" s="175" t="s">
        <v>456</v>
      </c>
      <c r="B214" s="176" t="s">
        <v>457</v>
      </c>
      <c r="C214" s="177"/>
      <c r="D214" s="177"/>
      <c r="E214" s="177"/>
      <c r="F214" s="178">
        <f t="shared" si="6"/>
      </c>
    </row>
    <row r="215" spans="1:6" ht="18" customHeight="1">
      <c r="A215" s="175" t="s">
        <v>458</v>
      </c>
      <c r="B215" s="176" t="s">
        <v>459</v>
      </c>
      <c r="C215" s="177"/>
      <c r="D215" s="177"/>
      <c r="E215" s="177"/>
      <c r="F215" s="178">
        <f t="shared" si="6"/>
      </c>
    </row>
    <row r="216" spans="1:6" ht="18" customHeight="1">
      <c r="A216" s="175" t="s">
        <v>460</v>
      </c>
      <c r="B216" s="176" t="s">
        <v>461</v>
      </c>
      <c r="C216" s="177">
        <v>5000</v>
      </c>
      <c r="D216" s="177">
        <v>5000</v>
      </c>
      <c r="E216" s="177"/>
      <c r="F216" s="178">
        <f t="shared" si="6"/>
        <v>1</v>
      </c>
    </row>
    <row r="217" spans="1:6" ht="18" customHeight="1">
      <c r="A217" s="175" t="s">
        <v>462</v>
      </c>
      <c r="B217" s="176" t="s">
        <v>417</v>
      </c>
      <c r="C217" s="177">
        <f>SUM(C218:C219)</f>
        <v>11180.61</v>
      </c>
      <c r="D217" s="177">
        <f>SUM(D218:D219)</f>
        <v>38228.04</v>
      </c>
      <c r="E217" s="177"/>
      <c r="F217" s="178">
        <f t="shared" si="6"/>
        <v>3.4191372384869876</v>
      </c>
    </row>
    <row r="218" spans="1:6" ht="18" customHeight="1">
      <c r="A218" s="175" t="s">
        <v>463</v>
      </c>
      <c r="B218" s="176" t="s">
        <v>464</v>
      </c>
      <c r="C218" s="177">
        <v>11180.61</v>
      </c>
      <c r="D218" s="177">
        <v>38228.04</v>
      </c>
      <c r="E218" s="177"/>
      <c r="F218" s="178">
        <f t="shared" si="6"/>
        <v>3.4191372384869876</v>
      </c>
    </row>
    <row r="219" spans="1:6" ht="18" customHeight="1">
      <c r="A219" s="185" t="s">
        <v>465</v>
      </c>
      <c r="B219" s="186" t="s">
        <v>417</v>
      </c>
      <c r="C219" s="179"/>
      <c r="D219" s="179"/>
      <c r="E219" s="179"/>
      <c r="F219" s="187">
        <f t="shared" si="6"/>
      </c>
    </row>
    <row r="220" spans="1:6" ht="18" customHeight="1">
      <c r="A220" s="188">
        <v>231</v>
      </c>
      <c r="B220" s="188" t="s">
        <v>466</v>
      </c>
      <c r="C220" s="189">
        <f>SUM(C221:C223)</f>
        <v>0</v>
      </c>
      <c r="D220" s="189">
        <v>2500</v>
      </c>
      <c r="E220" s="189"/>
      <c r="F220" s="187">
        <f t="shared" si="6"/>
      </c>
    </row>
    <row r="221" spans="1:6" ht="18" customHeight="1">
      <c r="A221" s="188">
        <v>23101</v>
      </c>
      <c r="B221" s="188" t="s">
        <v>467</v>
      </c>
      <c r="C221" s="190"/>
      <c r="D221" s="190">
        <v>2500</v>
      </c>
      <c r="E221" s="190"/>
      <c r="F221" s="187">
        <f t="shared" si="6"/>
      </c>
    </row>
    <row r="222" spans="1:6" ht="18" customHeight="1">
      <c r="A222" s="191">
        <v>23102</v>
      </c>
      <c r="B222" s="192" t="s">
        <v>468</v>
      </c>
      <c r="C222" s="190"/>
      <c r="D222" s="190"/>
      <c r="E222" s="190"/>
      <c r="F222" s="187">
        <f t="shared" si="6"/>
      </c>
    </row>
    <row r="223" spans="1:6" ht="18" customHeight="1">
      <c r="A223" s="191">
        <v>23103</v>
      </c>
      <c r="B223" s="188" t="s">
        <v>469</v>
      </c>
      <c r="C223" s="190"/>
      <c r="D223" s="190"/>
      <c r="E223" s="190"/>
      <c r="F223" s="187">
        <f t="shared" si="6"/>
      </c>
    </row>
    <row r="224" spans="1:6" ht="18" customHeight="1">
      <c r="A224" s="185" t="s">
        <v>470</v>
      </c>
      <c r="B224" s="193" t="s">
        <v>471</v>
      </c>
      <c r="C224" s="189">
        <f>SUM(C225:C227)</f>
        <v>13634.41</v>
      </c>
      <c r="D224" s="189">
        <f>SUM(D225:D227)</f>
        <v>3200</v>
      </c>
      <c r="E224" s="189"/>
      <c r="F224" s="187">
        <f t="shared" si="6"/>
        <v>0.23470029139508053</v>
      </c>
    </row>
    <row r="225" spans="1:6" ht="18" customHeight="1">
      <c r="A225" s="188">
        <v>23201</v>
      </c>
      <c r="B225" s="188" t="s">
        <v>472</v>
      </c>
      <c r="C225" s="190"/>
      <c r="D225" s="190"/>
      <c r="E225" s="190"/>
      <c r="F225" s="187">
        <f t="shared" si="6"/>
      </c>
    </row>
    <row r="226" spans="1:6" ht="18" customHeight="1">
      <c r="A226" s="191">
        <v>23202</v>
      </c>
      <c r="B226" s="192" t="s">
        <v>473</v>
      </c>
      <c r="C226" s="190"/>
      <c r="D226" s="190"/>
      <c r="E226" s="190"/>
      <c r="F226" s="187">
        <f t="shared" si="6"/>
      </c>
    </row>
    <row r="227" spans="1:6" ht="18" customHeight="1">
      <c r="A227" s="185" t="s">
        <v>474</v>
      </c>
      <c r="B227" s="193" t="s">
        <v>475</v>
      </c>
      <c r="C227" s="179">
        <v>13634.41</v>
      </c>
      <c r="D227" s="179">
        <v>3200</v>
      </c>
      <c r="E227" s="179"/>
      <c r="F227" s="187">
        <f t="shared" si="6"/>
        <v>0.23470029139508053</v>
      </c>
    </row>
    <row r="228" spans="1:6" ht="18" customHeight="1">
      <c r="A228" s="185" t="s">
        <v>476</v>
      </c>
      <c r="B228" s="193" t="s">
        <v>477</v>
      </c>
      <c r="C228" s="189">
        <f>SUM(C229:C231)</f>
        <v>50</v>
      </c>
      <c r="D228" s="189">
        <f>SUM(D229:D231)</f>
        <v>50</v>
      </c>
      <c r="E228" s="189"/>
      <c r="F228" s="187">
        <f t="shared" si="6"/>
        <v>1</v>
      </c>
    </row>
    <row r="229" spans="1:6" ht="18" customHeight="1">
      <c r="A229" s="188">
        <v>23301</v>
      </c>
      <c r="B229" s="188" t="s">
        <v>478</v>
      </c>
      <c r="C229" s="190"/>
      <c r="D229" s="190"/>
      <c r="E229" s="190"/>
      <c r="F229" s="187">
        <f t="shared" si="6"/>
      </c>
    </row>
    <row r="230" spans="1:6" ht="18" customHeight="1">
      <c r="A230" s="188">
        <v>23302</v>
      </c>
      <c r="B230" s="188" t="s">
        <v>479</v>
      </c>
      <c r="C230" s="190"/>
      <c r="D230" s="190"/>
      <c r="E230" s="190"/>
      <c r="F230" s="187">
        <f aca="true" t="shared" si="7" ref="F230:F233">_xlfn.IFERROR($D230/C230,"")</f>
      </c>
    </row>
    <row r="231" spans="1:6" ht="18" customHeight="1">
      <c r="A231" s="185" t="s">
        <v>480</v>
      </c>
      <c r="B231" s="193" t="s">
        <v>481</v>
      </c>
      <c r="C231" s="177">
        <v>50</v>
      </c>
      <c r="D231" s="177">
        <v>50</v>
      </c>
      <c r="E231" s="177"/>
      <c r="F231" s="187">
        <f t="shared" si="7"/>
        <v>1</v>
      </c>
    </row>
    <row r="232" spans="1:6" ht="18" customHeight="1">
      <c r="A232" s="175"/>
      <c r="B232" s="176"/>
      <c r="C232" s="177"/>
      <c r="D232" s="177"/>
      <c r="E232" s="177"/>
      <c r="F232" s="187"/>
    </row>
    <row r="233" spans="1:6" ht="18" customHeight="1">
      <c r="A233" s="194"/>
      <c r="B233" s="195" t="s">
        <v>482</v>
      </c>
      <c r="C233" s="177">
        <f>C5+C220+C34+C44+C50+C62+C73+C84+C91+C112+C128+C144+C151+C160+C167+C175+C179+C185+C195+C199+C203+C208+C216+C217+C224+C228</f>
        <v>198586.99999999997</v>
      </c>
      <c r="D233" s="177">
        <f>D220+D5+D34+D44+D50+D62+D73+D84+D91+D112+D128+D144+D151+D160+D167+D175+D179+D185+D195+D199+D203+D208+D216+D217+D224+D228</f>
        <v>229568.32</v>
      </c>
      <c r="E233" s="177"/>
      <c r="F233" s="187">
        <f t="shared" si="7"/>
        <v>1.1560088021874546</v>
      </c>
    </row>
  </sheetData>
  <sheetProtection/>
  <mergeCells count="4"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0"/>
  <sheetViews>
    <sheetView workbookViewId="0" topLeftCell="A1">
      <pane ySplit="6" topLeftCell="A94" activePane="bottomLeft" state="frozen"/>
      <selection pane="bottomLeft" activeCell="A111" sqref="A111:IV111"/>
    </sheetView>
  </sheetViews>
  <sheetFormatPr defaultColWidth="12" defaultRowHeight="13.5" customHeight="1"/>
  <cols>
    <col min="1" max="1" width="12" style="113" customWidth="1"/>
    <col min="2" max="2" width="44.83203125" style="113" customWidth="1"/>
    <col min="3" max="3" width="29.16015625" style="113" customWidth="1"/>
    <col min="4" max="4" width="12" style="112" customWidth="1"/>
    <col min="5" max="5" width="55.16015625" style="112" customWidth="1"/>
    <col min="6" max="6" width="51.33203125" style="112" customWidth="1"/>
    <col min="7" max="250" width="12" style="112" customWidth="1"/>
    <col min="251" max="16384" width="12" style="113" customWidth="1"/>
  </cols>
  <sheetData>
    <row r="1" spans="1:6" s="112" customFormat="1" ht="14.25" customHeight="1">
      <c r="A1" s="114"/>
      <c r="B1" s="114"/>
      <c r="C1" s="114"/>
      <c r="D1" s="114"/>
      <c r="E1" s="115"/>
      <c r="F1" s="116"/>
    </row>
    <row r="2" spans="1:6" s="112" customFormat="1" ht="22.5" customHeight="1">
      <c r="A2" s="117" t="s">
        <v>38</v>
      </c>
      <c r="B2" s="117"/>
      <c r="C2" s="117"/>
      <c r="D2" s="117"/>
      <c r="E2" s="117"/>
      <c r="F2" s="117"/>
    </row>
    <row r="3" spans="1:6" s="112" customFormat="1" ht="13.5" customHeight="1">
      <c r="A3" s="114"/>
      <c r="B3" s="114"/>
      <c r="C3" s="114"/>
      <c r="D3" s="118"/>
      <c r="E3" s="115"/>
      <c r="F3" s="119"/>
    </row>
    <row r="4" spans="1:6" s="112" customFormat="1" ht="23.25" customHeight="1">
      <c r="A4" s="120" t="s">
        <v>1</v>
      </c>
      <c r="B4" s="121"/>
      <c r="C4" s="122" t="s">
        <v>483</v>
      </c>
      <c r="D4" s="123" t="s">
        <v>484</v>
      </c>
      <c r="E4" s="124"/>
      <c r="F4" s="125" t="s">
        <v>485</v>
      </c>
    </row>
    <row r="5" spans="1:6" s="112" customFormat="1" ht="38.25" customHeight="1">
      <c r="A5" s="126" t="s">
        <v>4</v>
      </c>
      <c r="B5" s="126" t="s">
        <v>5</v>
      </c>
      <c r="C5" s="127" t="s">
        <v>6</v>
      </c>
      <c r="D5" s="128" t="s">
        <v>4</v>
      </c>
      <c r="E5" s="129" t="s">
        <v>5</v>
      </c>
      <c r="F5" s="130"/>
    </row>
    <row r="6" spans="1:6" s="112" customFormat="1" ht="13.5" customHeight="1">
      <c r="A6" s="131">
        <v>101</v>
      </c>
      <c r="B6" s="132" t="s">
        <v>10</v>
      </c>
      <c r="C6" s="133">
        <f>SUM(C7:C22)</f>
        <v>65923</v>
      </c>
      <c r="D6" s="134" t="s">
        <v>42</v>
      </c>
      <c r="E6" s="135" t="s">
        <v>43</v>
      </c>
      <c r="F6" s="136">
        <v>32657.118754</v>
      </c>
    </row>
    <row r="7" spans="1:6" s="112" customFormat="1" ht="13.5" customHeight="1">
      <c r="A7" s="137">
        <v>10101</v>
      </c>
      <c r="B7" s="138" t="s">
        <v>11</v>
      </c>
      <c r="C7" s="139">
        <v>25720</v>
      </c>
      <c r="D7" s="134" t="s">
        <v>486</v>
      </c>
      <c r="E7" s="140" t="s">
        <v>487</v>
      </c>
      <c r="F7" s="141">
        <v>2089.67</v>
      </c>
    </row>
    <row r="8" spans="1:6" s="112" customFormat="1" ht="13.5" customHeight="1">
      <c r="A8" s="137">
        <v>10104</v>
      </c>
      <c r="B8" s="138" t="s">
        <v>12</v>
      </c>
      <c r="C8" s="139">
        <v>9826</v>
      </c>
      <c r="D8" s="134" t="s">
        <v>488</v>
      </c>
      <c r="E8" s="140" t="s">
        <v>489</v>
      </c>
      <c r="F8" s="142">
        <v>2010.47</v>
      </c>
    </row>
    <row r="9" spans="1:6" s="112" customFormat="1" ht="13.5" customHeight="1">
      <c r="A9" s="137">
        <v>10105</v>
      </c>
      <c r="B9" s="138" t="s">
        <v>13</v>
      </c>
      <c r="C9" s="139"/>
      <c r="D9" s="134" t="s">
        <v>490</v>
      </c>
      <c r="E9" s="140" t="s">
        <v>491</v>
      </c>
      <c r="F9" s="142">
        <v>37.2</v>
      </c>
    </row>
    <row r="10" spans="1:6" s="112" customFormat="1" ht="13.5" customHeight="1">
      <c r="A10" s="137">
        <v>10106</v>
      </c>
      <c r="B10" s="138" t="s">
        <v>14</v>
      </c>
      <c r="C10" s="139">
        <v>1552</v>
      </c>
      <c r="D10" s="134" t="s">
        <v>492</v>
      </c>
      <c r="E10" s="143" t="s">
        <v>493</v>
      </c>
      <c r="F10" s="142">
        <v>42</v>
      </c>
    </row>
    <row r="11" spans="1:6" s="112" customFormat="1" ht="13.5" customHeight="1">
      <c r="A11" s="137">
        <v>10107</v>
      </c>
      <c r="B11" s="138" t="s">
        <v>15</v>
      </c>
      <c r="C11" s="139">
        <v>1550</v>
      </c>
      <c r="D11" s="134" t="s">
        <v>494</v>
      </c>
      <c r="E11" s="143" t="s">
        <v>495</v>
      </c>
      <c r="F11" s="142">
        <v>461.38</v>
      </c>
    </row>
    <row r="12" spans="1:6" s="112" customFormat="1" ht="13.5" customHeight="1">
      <c r="A12" s="137">
        <v>10109</v>
      </c>
      <c r="B12" s="138" t="s">
        <v>16</v>
      </c>
      <c r="C12" s="139">
        <v>2225</v>
      </c>
      <c r="D12" s="134" t="s">
        <v>496</v>
      </c>
      <c r="E12" s="143" t="s">
        <v>489</v>
      </c>
      <c r="F12" s="142">
        <v>351.18</v>
      </c>
    </row>
    <row r="13" spans="1:6" s="112" customFormat="1" ht="13.5" customHeight="1">
      <c r="A13" s="137">
        <v>10110</v>
      </c>
      <c r="B13" s="138" t="s">
        <v>17</v>
      </c>
      <c r="C13" s="139">
        <v>3850</v>
      </c>
      <c r="D13" s="134" t="s">
        <v>497</v>
      </c>
      <c r="E13" s="135" t="s">
        <v>491</v>
      </c>
      <c r="F13" s="142">
        <v>67.2</v>
      </c>
    </row>
    <row r="14" spans="1:6" s="112" customFormat="1" ht="13.5" customHeight="1">
      <c r="A14" s="137">
        <v>10111</v>
      </c>
      <c r="B14" s="138" t="s">
        <v>18</v>
      </c>
      <c r="C14" s="139">
        <v>1800</v>
      </c>
      <c r="D14" s="134" t="s">
        <v>498</v>
      </c>
      <c r="E14" s="135" t="s">
        <v>499</v>
      </c>
      <c r="F14" s="142">
        <v>43</v>
      </c>
    </row>
    <row r="15" spans="1:6" s="112" customFormat="1" ht="13.5" customHeight="1">
      <c r="A15" s="137">
        <v>10112</v>
      </c>
      <c r="B15" s="138" t="s">
        <v>19</v>
      </c>
      <c r="C15" s="139">
        <v>7800</v>
      </c>
      <c r="D15" s="134" t="s">
        <v>500</v>
      </c>
      <c r="E15" s="135" t="s">
        <v>501</v>
      </c>
      <c r="F15" s="142">
        <v>17162.74</v>
      </c>
    </row>
    <row r="16" spans="1:6" s="112" customFormat="1" ht="13.5" customHeight="1">
      <c r="A16" s="137">
        <v>10113</v>
      </c>
      <c r="B16" s="138" t="s">
        <v>20</v>
      </c>
      <c r="C16" s="139">
        <v>2500</v>
      </c>
      <c r="D16" s="134" t="s">
        <v>502</v>
      </c>
      <c r="E16" s="135" t="s">
        <v>489</v>
      </c>
      <c r="F16" s="142">
        <v>11570.22</v>
      </c>
    </row>
    <row r="17" spans="1:6" s="112" customFormat="1" ht="13.5" customHeight="1">
      <c r="A17" s="137">
        <v>10114</v>
      </c>
      <c r="B17" s="138" t="s">
        <v>21</v>
      </c>
      <c r="C17" s="139">
        <v>2200</v>
      </c>
      <c r="D17" s="134" t="s">
        <v>503</v>
      </c>
      <c r="E17" s="135" t="s">
        <v>491</v>
      </c>
      <c r="F17" s="142">
        <v>762.54</v>
      </c>
    </row>
    <row r="18" spans="1:6" s="112" customFormat="1" ht="13.5" customHeight="1">
      <c r="A18" s="137">
        <v>10118</v>
      </c>
      <c r="B18" s="138" t="s">
        <v>22</v>
      </c>
      <c r="C18" s="139">
        <v>2100</v>
      </c>
      <c r="D18" s="134" t="s">
        <v>504</v>
      </c>
      <c r="E18" s="135" t="s">
        <v>505</v>
      </c>
      <c r="F18" s="142">
        <v>1710.54</v>
      </c>
    </row>
    <row r="19" spans="1:6" s="112" customFormat="1" ht="13.5" customHeight="1">
      <c r="A19" s="137">
        <v>10119</v>
      </c>
      <c r="B19" s="138" t="s">
        <v>23</v>
      </c>
      <c r="C19" s="139">
        <v>4300</v>
      </c>
      <c r="D19" s="134" t="s">
        <v>506</v>
      </c>
      <c r="E19" s="140" t="s">
        <v>507</v>
      </c>
      <c r="F19" s="141">
        <v>3119.44</v>
      </c>
    </row>
    <row r="20" spans="1:6" s="112" customFormat="1" ht="13.5" customHeight="1">
      <c r="A20" s="137">
        <v>10120</v>
      </c>
      <c r="B20" s="138" t="s">
        <v>24</v>
      </c>
      <c r="C20" s="139"/>
      <c r="D20" s="134" t="s">
        <v>508</v>
      </c>
      <c r="E20" s="140" t="s">
        <v>509</v>
      </c>
      <c r="F20" s="142">
        <v>489.43569</v>
      </c>
    </row>
    <row r="21" spans="1:6" s="112" customFormat="1" ht="13.5" customHeight="1">
      <c r="A21" s="137">
        <v>10121</v>
      </c>
      <c r="B21" s="138" t="s">
        <v>25</v>
      </c>
      <c r="C21" s="139">
        <v>500</v>
      </c>
      <c r="D21" s="134" t="s">
        <v>510</v>
      </c>
      <c r="E21" s="140" t="s">
        <v>489</v>
      </c>
      <c r="F21" s="142">
        <v>321.43569</v>
      </c>
    </row>
    <row r="22" spans="1:6" s="112" customFormat="1" ht="13.5" customHeight="1">
      <c r="A22" s="137">
        <v>10199</v>
      </c>
      <c r="B22" s="138" t="s">
        <v>26</v>
      </c>
      <c r="C22" s="139"/>
      <c r="D22" s="134" t="s">
        <v>511</v>
      </c>
      <c r="E22" s="143" t="s">
        <v>491</v>
      </c>
      <c r="F22" s="142">
        <v>33</v>
      </c>
    </row>
    <row r="23" spans="1:6" s="112" customFormat="1" ht="13.5" customHeight="1">
      <c r="A23" s="137">
        <v>103</v>
      </c>
      <c r="B23" s="138" t="s">
        <v>27</v>
      </c>
      <c r="C23" s="133">
        <f>SUM(C24:C31)</f>
        <v>30377</v>
      </c>
      <c r="D23" s="134" t="s">
        <v>512</v>
      </c>
      <c r="E23" s="143" t="s">
        <v>513</v>
      </c>
      <c r="F23" s="142">
        <v>15</v>
      </c>
    </row>
    <row r="24" spans="1:6" s="112" customFormat="1" ht="13.5" customHeight="1">
      <c r="A24" s="137">
        <v>10302</v>
      </c>
      <c r="B24" s="138" t="s">
        <v>28</v>
      </c>
      <c r="C24" s="139">
        <v>1848</v>
      </c>
      <c r="D24" s="134" t="s">
        <v>514</v>
      </c>
      <c r="E24" s="143" t="s">
        <v>515</v>
      </c>
      <c r="F24" s="142">
        <v>120</v>
      </c>
    </row>
    <row r="25" spans="1:6" s="112" customFormat="1" ht="13.5" customHeight="1">
      <c r="A25" s="137">
        <v>10304</v>
      </c>
      <c r="B25" s="138" t="s">
        <v>29</v>
      </c>
      <c r="C25" s="139">
        <v>1700</v>
      </c>
      <c r="D25" s="134" t="s">
        <v>516</v>
      </c>
      <c r="E25" s="143" t="s">
        <v>517</v>
      </c>
      <c r="F25" s="142">
        <v>206.06</v>
      </c>
    </row>
    <row r="26" spans="1:6" s="112" customFormat="1" ht="13.5" customHeight="1">
      <c r="A26" s="137">
        <v>10305</v>
      </c>
      <c r="B26" s="138" t="s">
        <v>30</v>
      </c>
      <c r="C26" s="139">
        <v>3000</v>
      </c>
      <c r="D26" s="134" t="s">
        <v>518</v>
      </c>
      <c r="E26" s="143" t="s">
        <v>489</v>
      </c>
      <c r="F26" s="142">
        <v>78.21</v>
      </c>
    </row>
    <row r="27" spans="1:6" s="112" customFormat="1" ht="13.5" customHeight="1">
      <c r="A27" s="137">
        <v>10306</v>
      </c>
      <c r="B27" s="138" t="s">
        <v>31</v>
      </c>
      <c r="C27" s="139"/>
      <c r="D27" s="134" t="s">
        <v>519</v>
      </c>
      <c r="E27" s="143" t="s">
        <v>491</v>
      </c>
      <c r="F27" s="142">
        <v>63.63</v>
      </c>
    </row>
    <row r="28" spans="1:6" s="112" customFormat="1" ht="13.5" customHeight="1">
      <c r="A28" s="137">
        <v>10307</v>
      </c>
      <c r="B28" s="138" t="s">
        <v>32</v>
      </c>
      <c r="C28" s="139">
        <v>23629</v>
      </c>
      <c r="D28" s="134" t="s">
        <v>520</v>
      </c>
      <c r="E28" s="140" t="s">
        <v>505</v>
      </c>
      <c r="F28" s="141">
        <v>64.22</v>
      </c>
    </row>
    <row r="29" spans="1:6" s="112" customFormat="1" ht="13.5" customHeight="1">
      <c r="A29" s="137">
        <v>10308</v>
      </c>
      <c r="B29" s="138" t="s">
        <v>33</v>
      </c>
      <c r="C29" s="139">
        <v>200</v>
      </c>
      <c r="D29" s="134" t="s">
        <v>521</v>
      </c>
      <c r="E29" s="140" t="s">
        <v>522</v>
      </c>
      <c r="F29" s="142">
        <v>1790.15</v>
      </c>
    </row>
    <row r="30" spans="1:6" s="112" customFormat="1" ht="13.5" customHeight="1">
      <c r="A30" s="144">
        <v>10309</v>
      </c>
      <c r="B30" s="145" t="s">
        <v>34</v>
      </c>
      <c r="C30" s="146"/>
      <c r="D30" s="134" t="s">
        <v>523</v>
      </c>
      <c r="E30" s="140" t="s">
        <v>489</v>
      </c>
      <c r="F30" s="142">
        <v>256.77</v>
      </c>
    </row>
    <row r="31" spans="1:6" s="112" customFormat="1" ht="13.5" customHeight="1">
      <c r="A31" s="144">
        <v>10399</v>
      </c>
      <c r="B31" s="145" t="s">
        <v>35</v>
      </c>
      <c r="C31" s="146"/>
      <c r="D31" s="134" t="s">
        <v>524</v>
      </c>
      <c r="E31" s="143" t="s">
        <v>491</v>
      </c>
      <c r="F31" s="142">
        <v>687</v>
      </c>
    </row>
    <row r="32" spans="1:6" s="112" customFormat="1" ht="13.5" customHeight="1">
      <c r="A32" s="147"/>
      <c r="B32" s="147" t="s">
        <v>36</v>
      </c>
      <c r="C32" s="148"/>
      <c r="D32" s="134" t="s">
        <v>525</v>
      </c>
      <c r="E32" s="143" t="s">
        <v>505</v>
      </c>
      <c r="F32" s="142">
        <v>655.57</v>
      </c>
    </row>
    <row r="33" spans="1:6" s="112" customFormat="1" ht="13.5" customHeight="1">
      <c r="A33" s="149" t="s">
        <v>37</v>
      </c>
      <c r="B33" s="150"/>
      <c r="C33" s="151">
        <f>C6+C23</f>
        <v>96300</v>
      </c>
      <c r="D33" s="134" t="s">
        <v>526</v>
      </c>
      <c r="E33" s="143" t="s">
        <v>527</v>
      </c>
      <c r="F33" s="142">
        <v>190.81</v>
      </c>
    </row>
    <row r="34" spans="4:6" s="112" customFormat="1" ht="13.5" customHeight="1">
      <c r="D34" s="134" t="s">
        <v>528</v>
      </c>
      <c r="E34" s="152" t="s">
        <v>529</v>
      </c>
      <c r="F34" s="142">
        <v>2268</v>
      </c>
    </row>
    <row r="35" spans="4:6" s="112" customFormat="1" ht="13.5" customHeight="1">
      <c r="D35" s="134" t="s">
        <v>530</v>
      </c>
      <c r="E35" s="140" t="s">
        <v>531</v>
      </c>
      <c r="F35" s="142">
        <v>2268</v>
      </c>
    </row>
    <row r="36" spans="4:6" s="112" customFormat="1" ht="13.5" customHeight="1">
      <c r="D36" s="134" t="s">
        <v>532</v>
      </c>
      <c r="E36" s="143" t="s">
        <v>533</v>
      </c>
      <c r="F36" s="142">
        <v>236.36</v>
      </c>
    </row>
    <row r="37" spans="4:6" s="112" customFormat="1" ht="13.5" customHeight="1">
      <c r="D37" s="134" t="s">
        <v>534</v>
      </c>
      <c r="E37" s="143" t="s">
        <v>489</v>
      </c>
      <c r="F37" s="142">
        <v>126.29</v>
      </c>
    </row>
    <row r="38" spans="4:6" s="112" customFormat="1" ht="13.5" customHeight="1">
      <c r="D38" s="134" t="s">
        <v>535</v>
      </c>
      <c r="E38" s="143" t="s">
        <v>491</v>
      </c>
      <c r="F38" s="142">
        <v>30</v>
      </c>
    </row>
    <row r="39" spans="4:6" s="112" customFormat="1" ht="13.5" customHeight="1">
      <c r="D39" s="134" t="s">
        <v>536</v>
      </c>
      <c r="E39" s="140" t="s">
        <v>505</v>
      </c>
      <c r="F39" s="141">
        <v>77.07</v>
      </c>
    </row>
    <row r="40" spans="4:6" s="112" customFormat="1" ht="13.5" customHeight="1">
      <c r="D40" s="134" t="s">
        <v>537</v>
      </c>
      <c r="E40" s="140" t="s">
        <v>538</v>
      </c>
      <c r="F40" s="142">
        <v>3</v>
      </c>
    </row>
    <row r="41" spans="4:6" s="112" customFormat="1" ht="13.5" customHeight="1">
      <c r="D41" s="134" t="s">
        <v>539</v>
      </c>
      <c r="E41" s="140" t="s">
        <v>540</v>
      </c>
      <c r="F41" s="142">
        <v>1073.25</v>
      </c>
    </row>
    <row r="42" spans="4:6" s="112" customFormat="1" ht="13.5" customHeight="1">
      <c r="D42" s="134" t="s">
        <v>541</v>
      </c>
      <c r="E42" s="143" t="s">
        <v>489</v>
      </c>
      <c r="F42" s="142">
        <v>782.66</v>
      </c>
    </row>
    <row r="43" spans="4:6" s="112" customFormat="1" ht="13.5" customHeight="1">
      <c r="D43" s="134" t="s">
        <v>542</v>
      </c>
      <c r="E43" s="143" t="s">
        <v>491</v>
      </c>
      <c r="F43" s="142">
        <v>178.48</v>
      </c>
    </row>
    <row r="44" spans="4:6" s="112" customFormat="1" ht="13.5" customHeight="1">
      <c r="D44" s="134" t="s">
        <v>543</v>
      </c>
      <c r="E44" s="143" t="s">
        <v>505</v>
      </c>
      <c r="F44" s="142">
        <v>112.11</v>
      </c>
    </row>
    <row r="45" spans="4:6" s="112" customFormat="1" ht="13.5" customHeight="1">
      <c r="D45" s="134" t="s">
        <v>544</v>
      </c>
      <c r="E45" s="140" t="s">
        <v>545</v>
      </c>
      <c r="F45" s="142">
        <v>783.363064</v>
      </c>
    </row>
    <row r="46" spans="4:6" s="112" customFormat="1" ht="13.5" customHeight="1">
      <c r="D46" s="134" t="s">
        <v>546</v>
      </c>
      <c r="E46" s="140" t="s">
        <v>491</v>
      </c>
      <c r="F46" s="142">
        <v>129.27</v>
      </c>
    </row>
    <row r="47" spans="4:6" s="112" customFormat="1" ht="13.5" customHeight="1">
      <c r="D47" s="134" t="s">
        <v>547</v>
      </c>
      <c r="E47" s="140" t="s">
        <v>548</v>
      </c>
      <c r="F47" s="142">
        <v>228</v>
      </c>
    </row>
    <row r="48" spans="4:6" s="112" customFormat="1" ht="13.5" customHeight="1">
      <c r="D48" s="134" t="s">
        <v>549</v>
      </c>
      <c r="E48" s="140" t="s">
        <v>505</v>
      </c>
      <c r="F48" s="142">
        <v>416.093064</v>
      </c>
    </row>
    <row r="49" spans="4:6" s="112" customFormat="1" ht="13.5" customHeight="1">
      <c r="D49" s="134" t="s">
        <v>550</v>
      </c>
      <c r="E49" s="143" t="s">
        <v>551</v>
      </c>
      <c r="F49" s="142">
        <v>10</v>
      </c>
    </row>
    <row r="50" spans="4:6" s="112" customFormat="1" ht="13.5" customHeight="1">
      <c r="D50" s="134" t="s">
        <v>552</v>
      </c>
      <c r="E50" s="143" t="s">
        <v>553</v>
      </c>
      <c r="F50" s="141">
        <v>147.39</v>
      </c>
    </row>
    <row r="51" spans="4:6" s="112" customFormat="1" ht="13.5" customHeight="1">
      <c r="D51" s="134" t="s">
        <v>554</v>
      </c>
      <c r="E51" s="143" t="s">
        <v>489</v>
      </c>
      <c r="F51" s="142">
        <v>122.39</v>
      </c>
    </row>
    <row r="52" spans="4:6" s="112" customFormat="1" ht="13.5" customHeight="1">
      <c r="D52" s="134" t="s">
        <v>555</v>
      </c>
      <c r="E52" s="135" t="s">
        <v>556</v>
      </c>
      <c r="F52" s="142">
        <v>25</v>
      </c>
    </row>
    <row r="53" spans="4:6" s="112" customFormat="1" ht="13.5" customHeight="1">
      <c r="D53" s="134" t="s">
        <v>557</v>
      </c>
      <c r="E53" s="140" t="s">
        <v>558</v>
      </c>
      <c r="F53" s="142">
        <v>76.12</v>
      </c>
    </row>
    <row r="54" spans="4:6" s="112" customFormat="1" ht="13.5" customHeight="1">
      <c r="D54" s="134" t="s">
        <v>559</v>
      </c>
      <c r="E54" s="140" t="s">
        <v>489</v>
      </c>
      <c r="F54" s="142">
        <v>50.44</v>
      </c>
    </row>
    <row r="55" spans="4:6" s="112" customFormat="1" ht="13.5" customHeight="1">
      <c r="D55" s="134" t="s">
        <v>560</v>
      </c>
      <c r="E55" s="140" t="s">
        <v>491</v>
      </c>
      <c r="F55" s="142">
        <v>2.68</v>
      </c>
    </row>
    <row r="56" spans="4:6" s="112" customFormat="1" ht="13.5" customHeight="1">
      <c r="D56" s="134" t="s">
        <v>561</v>
      </c>
      <c r="E56" s="143" t="s">
        <v>562</v>
      </c>
      <c r="F56" s="142">
        <v>23</v>
      </c>
    </row>
    <row r="57" spans="4:6" s="112" customFormat="1" ht="13.5" customHeight="1">
      <c r="D57" s="134" t="s">
        <v>563</v>
      </c>
      <c r="E57" s="143" t="s">
        <v>564</v>
      </c>
      <c r="F57" s="142">
        <v>285.69</v>
      </c>
    </row>
    <row r="58" spans="4:6" s="112" customFormat="1" ht="13.5" customHeight="1">
      <c r="D58" s="134" t="s">
        <v>565</v>
      </c>
      <c r="E58" s="143" t="s">
        <v>489</v>
      </c>
      <c r="F58" s="142">
        <v>212.55</v>
      </c>
    </row>
    <row r="59" spans="4:6" s="112" customFormat="1" ht="13.5" customHeight="1">
      <c r="D59" s="134" t="s">
        <v>566</v>
      </c>
      <c r="E59" s="140" t="s">
        <v>491</v>
      </c>
      <c r="F59" s="142">
        <v>19.4</v>
      </c>
    </row>
    <row r="60" spans="4:6" s="112" customFormat="1" ht="13.5" customHeight="1">
      <c r="D60" s="134" t="s">
        <v>567</v>
      </c>
      <c r="E60" s="143" t="s">
        <v>505</v>
      </c>
      <c r="F60" s="142">
        <v>53.74</v>
      </c>
    </row>
    <row r="61" spans="4:6" s="112" customFormat="1" ht="13.5" customHeight="1">
      <c r="D61" s="134" t="s">
        <v>568</v>
      </c>
      <c r="E61" s="152" t="s">
        <v>569</v>
      </c>
      <c r="F61" s="141">
        <v>531.03</v>
      </c>
    </row>
    <row r="62" spans="4:6" s="112" customFormat="1" ht="13.5" customHeight="1">
      <c r="D62" s="134" t="s">
        <v>570</v>
      </c>
      <c r="E62" s="143" t="s">
        <v>489</v>
      </c>
      <c r="F62" s="142">
        <v>313.95</v>
      </c>
    </row>
    <row r="63" spans="4:6" s="112" customFormat="1" ht="13.5" customHeight="1">
      <c r="D63" s="134" t="s">
        <v>571</v>
      </c>
      <c r="E63" s="135" t="s">
        <v>491</v>
      </c>
      <c r="F63" s="142">
        <v>95</v>
      </c>
    </row>
    <row r="64" spans="4:6" s="112" customFormat="1" ht="13.5" customHeight="1">
      <c r="D64" s="134" t="s">
        <v>572</v>
      </c>
      <c r="E64" s="135" t="s">
        <v>505</v>
      </c>
      <c r="F64" s="142">
        <v>71.08</v>
      </c>
    </row>
    <row r="65" spans="4:6" s="112" customFormat="1" ht="13.5" customHeight="1">
      <c r="D65" s="134" t="s">
        <v>573</v>
      </c>
      <c r="E65" s="135" t="s">
        <v>574</v>
      </c>
      <c r="F65" s="142">
        <v>51</v>
      </c>
    </row>
    <row r="66" spans="4:6" s="112" customFormat="1" ht="13.5" customHeight="1">
      <c r="D66" s="134" t="s">
        <v>575</v>
      </c>
      <c r="E66" s="135" t="s">
        <v>576</v>
      </c>
      <c r="F66" s="142">
        <v>1716.54</v>
      </c>
    </row>
    <row r="67" spans="4:6" s="112" customFormat="1" ht="13.5" customHeight="1">
      <c r="D67" s="134" t="s">
        <v>577</v>
      </c>
      <c r="E67" s="135" t="s">
        <v>489</v>
      </c>
      <c r="F67" s="142">
        <v>334.46</v>
      </c>
    </row>
    <row r="68" spans="4:6" s="112" customFormat="1" ht="13.5" customHeight="1">
      <c r="D68" s="134" t="s">
        <v>578</v>
      </c>
      <c r="E68" s="140" t="s">
        <v>491</v>
      </c>
      <c r="F68" s="142">
        <v>1130.4</v>
      </c>
    </row>
    <row r="69" spans="4:6" s="112" customFormat="1" ht="13.5" customHeight="1">
      <c r="D69" s="134" t="s">
        <v>579</v>
      </c>
      <c r="E69" s="143" t="s">
        <v>505</v>
      </c>
      <c r="F69" s="142">
        <v>199.68</v>
      </c>
    </row>
    <row r="70" spans="4:6" s="112" customFormat="1" ht="13.5" customHeight="1">
      <c r="D70" s="134" t="s">
        <v>580</v>
      </c>
      <c r="E70" s="143" t="s">
        <v>581</v>
      </c>
      <c r="F70" s="142">
        <v>52</v>
      </c>
    </row>
    <row r="71" spans="4:6" s="112" customFormat="1" ht="13.5" customHeight="1">
      <c r="D71" s="134" t="s">
        <v>582</v>
      </c>
      <c r="E71" s="143" t="s">
        <v>583</v>
      </c>
      <c r="F71" s="142">
        <v>365.83</v>
      </c>
    </row>
    <row r="72" spans="4:6" s="112" customFormat="1" ht="13.5" customHeight="1">
      <c r="D72" s="134" t="s">
        <v>584</v>
      </c>
      <c r="E72" s="140" t="s">
        <v>489</v>
      </c>
      <c r="F72" s="141">
        <v>172.52</v>
      </c>
    </row>
    <row r="73" spans="4:6" s="112" customFormat="1" ht="13.5" customHeight="1">
      <c r="D73" s="134" t="s">
        <v>585</v>
      </c>
      <c r="E73" s="140" t="s">
        <v>491</v>
      </c>
      <c r="F73" s="142">
        <v>107</v>
      </c>
    </row>
    <row r="74" spans="4:6" s="112" customFormat="1" ht="13.5" customHeight="1">
      <c r="D74" s="134" t="s">
        <v>586</v>
      </c>
      <c r="E74" s="140" t="s">
        <v>587</v>
      </c>
      <c r="F74" s="142">
        <v>21.77</v>
      </c>
    </row>
    <row r="75" spans="4:6" s="112" customFormat="1" ht="13.5" customHeight="1">
      <c r="D75" s="134" t="s">
        <v>588</v>
      </c>
      <c r="E75" s="143" t="s">
        <v>505</v>
      </c>
      <c r="F75" s="142">
        <v>64.54</v>
      </c>
    </row>
    <row r="76" spans="4:6" s="112" customFormat="1" ht="13.5" customHeight="1">
      <c r="D76" s="134" t="s">
        <v>589</v>
      </c>
      <c r="E76" s="140" t="s">
        <v>590</v>
      </c>
      <c r="F76" s="142">
        <v>171.73</v>
      </c>
    </row>
    <row r="77" spans="4:6" s="112" customFormat="1" ht="13.5" customHeight="1">
      <c r="D77" s="134" t="s">
        <v>591</v>
      </c>
      <c r="E77" s="143" t="s">
        <v>489</v>
      </c>
      <c r="F77" s="142">
        <v>87.63</v>
      </c>
    </row>
    <row r="78" spans="4:6" s="112" customFormat="1" ht="13.5" customHeight="1">
      <c r="D78" s="134" t="s">
        <v>592</v>
      </c>
      <c r="E78" s="143" t="s">
        <v>491</v>
      </c>
      <c r="F78" s="142">
        <v>37</v>
      </c>
    </row>
    <row r="79" spans="4:6" s="112" customFormat="1" ht="13.5" customHeight="1">
      <c r="D79" s="134" t="s">
        <v>593</v>
      </c>
      <c r="E79" s="143" t="s">
        <v>505</v>
      </c>
      <c r="F79" s="142">
        <v>47.1</v>
      </c>
    </row>
    <row r="80" spans="4:6" s="112" customFormat="1" ht="13.5" customHeight="1">
      <c r="D80" s="134" t="s">
        <v>594</v>
      </c>
      <c r="E80" s="143" t="s">
        <v>595</v>
      </c>
      <c r="F80" s="141">
        <v>599.62</v>
      </c>
    </row>
    <row r="81" spans="4:6" s="112" customFormat="1" ht="13.5" customHeight="1">
      <c r="D81" s="134" t="s">
        <v>596</v>
      </c>
      <c r="E81" s="140" t="s">
        <v>489</v>
      </c>
      <c r="F81" s="142">
        <v>202.32</v>
      </c>
    </row>
    <row r="82" spans="4:6" s="112" customFormat="1" ht="13.5" customHeight="1">
      <c r="D82" s="134" t="s">
        <v>597</v>
      </c>
      <c r="E82" s="140" t="s">
        <v>491</v>
      </c>
      <c r="F82" s="142">
        <v>157</v>
      </c>
    </row>
    <row r="83" spans="4:6" s="112" customFormat="1" ht="13.5" customHeight="1">
      <c r="D83" s="134" t="s">
        <v>598</v>
      </c>
      <c r="E83" s="140" t="s">
        <v>505</v>
      </c>
      <c r="F83" s="142">
        <v>170.3</v>
      </c>
    </row>
    <row r="84" spans="4:6" s="112" customFormat="1" ht="13.5" customHeight="1">
      <c r="D84" s="134" t="s">
        <v>599</v>
      </c>
      <c r="E84" s="153" t="s">
        <v>600</v>
      </c>
      <c r="F84" s="142">
        <v>70</v>
      </c>
    </row>
    <row r="85" spans="4:6" s="112" customFormat="1" ht="13.5" customHeight="1">
      <c r="D85" s="134" t="s">
        <v>601</v>
      </c>
      <c r="E85" s="143" t="s">
        <v>602</v>
      </c>
      <c r="F85" s="142">
        <v>2053.76</v>
      </c>
    </row>
    <row r="86" spans="4:6" s="112" customFormat="1" ht="13.5" customHeight="1">
      <c r="D86" s="134" t="s">
        <v>603</v>
      </c>
      <c r="E86" s="143" t="s">
        <v>489</v>
      </c>
      <c r="F86" s="142">
        <v>1135.26</v>
      </c>
    </row>
    <row r="87" spans="4:6" s="112" customFormat="1" ht="13.5" customHeight="1">
      <c r="D87" s="134" t="s">
        <v>604</v>
      </c>
      <c r="E87" s="143" t="s">
        <v>491</v>
      </c>
      <c r="F87" s="142">
        <v>206.23</v>
      </c>
    </row>
    <row r="88" spans="4:6" s="112" customFormat="1" ht="13.5" customHeight="1">
      <c r="D88" s="134" t="s">
        <v>605</v>
      </c>
      <c r="E88" s="135" t="s">
        <v>606</v>
      </c>
      <c r="F88" s="142">
        <v>3</v>
      </c>
    </row>
    <row r="89" spans="4:6" s="112" customFormat="1" ht="13.5" customHeight="1">
      <c r="D89" s="134" t="s">
        <v>607</v>
      </c>
      <c r="E89" s="140" t="s">
        <v>505</v>
      </c>
      <c r="F89" s="154">
        <v>683.71</v>
      </c>
    </row>
    <row r="90" spans="4:6" s="112" customFormat="1" ht="13.5" customHeight="1">
      <c r="D90" s="134" t="s">
        <v>608</v>
      </c>
      <c r="E90" s="140" t="s">
        <v>609</v>
      </c>
      <c r="F90" s="142">
        <v>25.56</v>
      </c>
    </row>
    <row r="91" spans="4:6" s="112" customFormat="1" ht="13.5" customHeight="1">
      <c r="D91" s="134" t="s">
        <v>610</v>
      </c>
      <c r="E91" s="143" t="s">
        <v>611</v>
      </c>
      <c r="F91" s="142">
        <v>149</v>
      </c>
    </row>
    <row r="92" spans="4:6" s="112" customFormat="1" ht="13.5" customHeight="1">
      <c r="D92" s="134" t="s">
        <v>612</v>
      </c>
      <c r="E92" s="143" t="s">
        <v>613</v>
      </c>
      <c r="F92" s="142">
        <v>90</v>
      </c>
    </row>
    <row r="93" spans="4:6" s="112" customFormat="1" ht="13.5" customHeight="1">
      <c r="D93" s="134" t="s">
        <v>614</v>
      </c>
      <c r="E93" s="140" t="s">
        <v>615</v>
      </c>
      <c r="F93" s="142">
        <v>59</v>
      </c>
    </row>
    <row r="94" spans="4:6" s="112" customFormat="1" ht="13.5" customHeight="1">
      <c r="D94" s="134" t="s">
        <v>118</v>
      </c>
      <c r="E94" s="140" t="s">
        <v>119</v>
      </c>
      <c r="F94" s="142">
        <v>134.5</v>
      </c>
    </row>
    <row r="95" spans="4:6" s="112" customFormat="1" ht="13.5" customHeight="1">
      <c r="D95" s="134" t="s">
        <v>616</v>
      </c>
      <c r="E95" s="140" t="s">
        <v>617</v>
      </c>
      <c r="F95" s="142">
        <v>134.5</v>
      </c>
    </row>
    <row r="96" spans="4:6" s="112" customFormat="1" ht="13.5" customHeight="1">
      <c r="D96" s="134" t="s">
        <v>618</v>
      </c>
      <c r="E96" s="140" t="s">
        <v>619</v>
      </c>
      <c r="F96" s="142">
        <v>56</v>
      </c>
    </row>
    <row r="97" spans="4:6" s="112" customFormat="1" ht="13.5" customHeight="1">
      <c r="D97" s="134" t="s">
        <v>620</v>
      </c>
      <c r="E97" s="140" t="s">
        <v>621</v>
      </c>
      <c r="F97" s="142">
        <v>63.5</v>
      </c>
    </row>
    <row r="98" spans="4:6" s="112" customFormat="1" ht="13.5" customHeight="1">
      <c r="D98" s="134" t="s">
        <v>622</v>
      </c>
      <c r="E98" s="140" t="s">
        <v>623</v>
      </c>
      <c r="F98" s="142">
        <v>15</v>
      </c>
    </row>
    <row r="99" spans="4:6" s="112" customFormat="1" ht="13.5" customHeight="1">
      <c r="D99" s="134" t="s">
        <v>130</v>
      </c>
      <c r="E99" s="140" t="s">
        <v>131</v>
      </c>
      <c r="F99" s="142">
        <v>8465.6</v>
      </c>
    </row>
    <row r="100" spans="4:6" s="112" customFormat="1" ht="13.5" customHeight="1">
      <c r="D100" s="134" t="s">
        <v>624</v>
      </c>
      <c r="E100" s="143" t="s">
        <v>625</v>
      </c>
      <c r="F100" s="142">
        <v>7892.77</v>
      </c>
    </row>
    <row r="101" spans="4:6" s="112" customFormat="1" ht="13.5" customHeight="1">
      <c r="D101" s="134" t="s">
        <v>626</v>
      </c>
      <c r="E101" s="143" t="s">
        <v>489</v>
      </c>
      <c r="F101" s="142">
        <v>4857.21</v>
      </c>
    </row>
    <row r="102" spans="4:6" s="112" customFormat="1" ht="13.5" customHeight="1">
      <c r="D102" s="134" t="s">
        <v>627</v>
      </c>
      <c r="E102" s="155" t="s">
        <v>491</v>
      </c>
      <c r="F102" s="154">
        <v>2566.24</v>
      </c>
    </row>
    <row r="103" spans="4:6" s="112" customFormat="1" ht="13.5" customHeight="1">
      <c r="D103" s="134" t="s">
        <v>628</v>
      </c>
      <c r="E103" s="140" t="s">
        <v>505</v>
      </c>
      <c r="F103" s="142">
        <v>75.32</v>
      </c>
    </row>
    <row r="104" spans="4:6" s="112" customFormat="1" ht="13.5" customHeight="1">
      <c r="D104" s="134" t="s">
        <v>629</v>
      </c>
      <c r="E104" s="140" t="s">
        <v>630</v>
      </c>
      <c r="F104" s="142">
        <v>394</v>
      </c>
    </row>
    <row r="105" spans="4:6" s="112" customFormat="1" ht="13.5" customHeight="1">
      <c r="D105" s="134" t="s">
        <v>631</v>
      </c>
      <c r="E105" s="140" t="s">
        <v>632</v>
      </c>
      <c r="F105" s="142">
        <v>567.83</v>
      </c>
    </row>
    <row r="106" spans="4:6" s="112" customFormat="1" ht="13.5" customHeight="1">
      <c r="D106" s="134" t="s">
        <v>633</v>
      </c>
      <c r="E106" s="143" t="s">
        <v>489</v>
      </c>
      <c r="F106" s="142">
        <v>458.28</v>
      </c>
    </row>
    <row r="107" spans="4:6" s="112" customFormat="1" ht="13.5" customHeight="1">
      <c r="D107" s="134" t="s">
        <v>634</v>
      </c>
      <c r="E107" s="143" t="s">
        <v>491</v>
      </c>
      <c r="F107" s="142">
        <v>61</v>
      </c>
    </row>
    <row r="108" spans="4:6" s="112" customFormat="1" ht="13.5" customHeight="1">
      <c r="D108" s="134" t="s">
        <v>635</v>
      </c>
      <c r="E108" s="143" t="s">
        <v>505</v>
      </c>
      <c r="F108" s="142">
        <v>48.55</v>
      </c>
    </row>
    <row r="109" spans="4:6" s="112" customFormat="1" ht="13.5" customHeight="1">
      <c r="D109" s="134" t="s">
        <v>636</v>
      </c>
      <c r="E109" s="140" t="s">
        <v>637</v>
      </c>
      <c r="F109" s="142">
        <v>5</v>
      </c>
    </row>
    <row r="110" spans="4:6" s="112" customFormat="1" ht="13.5" customHeight="1">
      <c r="D110" s="134" t="s">
        <v>638</v>
      </c>
      <c r="E110" s="140" t="s">
        <v>639</v>
      </c>
      <c r="F110" s="142">
        <v>5</v>
      </c>
    </row>
    <row r="111" spans="4:6" s="112" customFormat="1" ht="13.5" customHeight="1">
      <c r="D111" s="134" t="s">
        <v>154</v>
      </c>
      <c r="E111" s="135" t="s">
        <v>155</v>
      </c>
      <c r="F111" s="154">
        <v>37622.73</v>
      </c>
    </row>
    <row r="112" spans="4:6" s="112" customFormat="1" ht="13.5" customHeight="1">
      <c r="D112" s="134" t="s">
        <v>640</v>
      </c>
      <c r="E112" s="140" t="s">
        <v>641</v>
      </c>
      <c r="F112" s="142">
        <v>4495.78</v>
      </c>
    </row>
    <row r="113" spans="4:6" s="112" customFormat="1" ht="13.5" customHeight="1">
      <c r="D113" s="134" t="s">
        <v>642</v>
      </c>
      <c r="E113" s="140" t="s">
        <v>489</v>
      </c>
      <c r="F113" s="142">
        <v>2354.33</v>
      </c>
    </row>
    <row r="114" spans="4:6" s="112" customFormat="1" ht="13.5" customHeight="1">
      <c r="D114" s="134" t="s">
        <v>643</v>
      </c>
      <c r="E114" s="140" t="s">
        <v>491</v>
      </c>
      <c r="F114" s="142">
        <v>2063.89</v>
      </c>
    </row>
    <row r="115" spans="4:6" s="112" customFormat="1" ht="13.5" customHeight="1">
      <c r="D115" s="134" t="s">
        <v>644</v>
      </c>
      <c r="E115" s="143" t="s">
        <v>645</v>
      </c>
      <c r="F115" s="142">
        <v>77.56</v>
      </c>
    </row>
    <row r="116" spans="4:6" s="112" customFormat="1" ht="13.5" customHeight="1">
      <c r="D116" s="134" t="s">
        <v>646</v>
      </c>
      <c r="E116" s="143" t="s">
        <v>647</v>
      </c>
      <c r="F116" s="142">
        <v>29505.01</v>
      </c>
    </row>
    <row r="117" spans="4:6" s="112" customFormat="1" ht="13.5" customHeight="1">
      <c r="D117" s="134" t="s">
        <v>648</v>
      </c>
      <c r="E117" s="143" t="s">
        <v>649</v>
      </c>
      <c r="F117" s="142">
        <v>271.34</v>
      </c>
    </row>
    <row r="118" spans="4:6" s="112" customFormat="1" ht="13.5" customHeight="1">
      <c r="D118" s="134" t="s">
        <v>650</v>
      </c>
      <c r="E118" s="140" t="s">
        <v>651</v>
      </c>
      <c r="F118" s="142">
        <v>12562.25</v>
      </c>
    </row>
    <row r="119" spans="4:6" s="112" customFormat="1" ht="13.5" customHeight="1">
      <c r="D119" s="134" t="s">
        <v>652</v>
      </c>
      <c r="E119" s="140" t="s">
        <v>653</v>
      </c>
      <c r="F119" s="142">
        <v>13138.38</v>
      </c>
    </row>
    <row r="120" spans="4:6" s="112" customFormat="1" ht="13.5" customHeight="1">
      <c r="D120" s="134" t="s">
        <v>654</v>
      </c>
      <c r="E120" s="140" t="s">
        <v>655</v>
      </c>
      <c r="F120" s="142">
        <v>2954.04</v>
      </c>
    </row>
    <row r="121" spans="4:6" s="112" customFormat="1" ht="13.5" customHeight="1">
      <c r="D121" s="134" t="s">
        <v>656</v>
      </c>
      <c r="E121" s="143" t="s">
        <v>657</v>
      </c>
      <c r="F121" s="142">
        <v>579</v>
      </c>
    </row>
    <row r="122" spans="4:6" s="112" customFormat="1" ht="13.5" customHeight="1">
      <c r="D122" s="134" t="s">
        <v>658</v>
      </c>
      <c r="E122" s="143" t="s">
        <v>659</v>
      </c>
      <c r="F122" s="154">
        <v>1026.92</v>
      </c>
    </row>
    <row r="123" spans="4:6" s="112" customFormat="1" ht="13.5" customHeight="1">
      <c r="D123" s="134" t="s">
        <v>660</v>
      </c>
      <c r="E123" s="143" t="s">
        <v>661</v>
      </c>
      <c r="F123" s="142">
        <v>1026.92</v>
      </c>
    </row>
    <row r="124" spans="4:6" s="112" customFormat="1" ht="13.5" customHeight="1">
      <c r="D124" s="134" t="s">
        <v>662</v>
      </c>
      <c r="E124" s="135" t="s">
        <v>663</v>
      </c>
      <c r="F124" s="142">
        <v>887.49</v>
      </c>
    </row>
    <row r="125" spans="4:6" s="112" customFormat="1" ht="13.5" customHeight="1">
      <c r="D125" s="134" t="s">
        <v>664</v>
      </c>
      <c r="E125" s="140" t="s">
        <v>665</v>
      </c>
      <c r="F125" s="142">
        <v>622.91</v>
      </c>
    </row>
    <row r="126" spans="4:6" s="112" customFormat="1" ht="13.5" customHeight="1">
      <c r="D126" s="134" t="s">
        <v>666</v>
      </c>
      <c r="E126" s="140" t="s">
        <v>667</v>
      </c>
      <c r="F126" s="142">
        <v>264.58</v>
      </c>
    </row>
    <row r="127" spans="4:6" s="112" customFormat="1" ht="13.5" customHeight="1">
      <c r="D127" s="134" t="s">
        <v>668</v>
      </c>
      <c r="E127" s="140" t="s">
        <v>669</v>
      </c>
      <c r="F127" s="142">
        <v>1250</v>
      </c>
    </row>
    <row r="128" spans="4:6" s="112" customFormat="1" ht="13.5" customHeight="1">
      <c r="D128" s="134" t="s">
        <v>670</v>
      </c>
      <c r="E128" s="143" t="s">
        <v>671</v>
      </c>
      <c r="F128" s="142">
        <v>1250</v>
      </c>
    </row>
    <row r="129" spans="4:6" s="112" customFormat="1" ht="13.5" customHeight="1">
      <c r="D129" s="134" t="s">
        <v>672</v>
      </c>
      <c r="E129" s="140" t="s">
        <v>673</v>
      </c>
      <c r="F129" s="142">
        <v>457.53</v>
      </c>
    </row>
    <row r="130" spans="4:6" s="112" customFormat="1" ht="13.5" customHeight="1">
      <c r="D130" s="134" t="s">
        <v>674</v>
      </c>
      <c r="E130" s="140" t="s">
        <v>675</v>
      </c>
      <c r="F130" s="142">
        <v>457.53</v>
      </c>
    </row>
    <row r="131" spans="4:6" s="112" customFormat="1" ht="13.5" customHeight="1">
      <c r="D131" s="134" t="s">
        <v>176</v>
      </c>
      <c r="E131" s="140" t="s">
        <v>177</v>
      </c>
      <c r="F131" s="142">
        <v>67.12</v>
      </c>
    </row>
    <row r="132" spans="4:6" s="112" customFormat="1" ht="13.5" customHeight="1">
      <c r="D132" s="134" t="s">
        <v>676</v>
      </c>
      <c r="E132" s="140" t="s">
        <v>677</v>
      </c>
      <c r="F132" s="142">
        <v>67.12</v>
      </c>
    </row>
    <row r="133" spans="4:6" s="112" customFormat="1" ht="13.5" customHeight="1">
      <c r="D133" s="134" t="s">
        <v>678</v>
      </c>
      <c r="E133" s="140" t="s">
        <v>489</v>
      </c>
      <c r="F133" s="142">
        <v>49.12</v>
      </c>
    </row>
    <row r="134" spans="4:6" s="112" customFormat="1" ht="13.5" customHeight="1">
      <c r="D134" s="134" t="s">
        <v>679</v>
      </c>
      <c r="E134" s="140" t="s">
        <v>491</v>
      </c>
      <c r="F134" s="154">
        <v>18</v>
      </c>
    </row>
    <row r="135" spans="4:6" s="112" customFormat="1" ht="13.5" customHeight="1">
      <c r="D135" s="134" t="s">
        <v>198</v>
      </c>
      <c r="E135" s="140" t="s">
        <v>199</v>
      </c>
      <c r="F135" s="142">
        <v>1450.16</v>
      </c>
    </row>
    <row r="136" spans="4:6" s="112" customFormat="1" ht="13.5" customHeight="1">
      <c r="D136" s="134" t="s">
        <v>680</v>
      </c>
      <c r="E136" s="140" t="s">
        <v>681</v>
      </c>
      <c r="F136" s="142">
        <v>1047.18</v>
      </c>
    </row>
    <row r="137" spans="4:6" s="112" customFormat="1" ht="13.5" customHeight="1">
      <c r="D137" s="134" t="s">
        <v>682</v>
      </c>
      <c r="E137" s="143" t="s">
        <v>489</v>
      </c>
      <c r="F137" s="142">
        <v>120.66</v>
      </c>
    </row>
    <row r="138" spans="4:6" s="112" customFormat="1" ht="13.5" customHeight="1">
      <c r="D138" s="134" t="s">
        <v>683</v>
      </c>
      <c r="E138" s="143" t="s">
        <v>684</v>
      </c>
      <c r="F138" s="142">
        <v>162</v>
      </c>
    </row>
    <row r="139" spans="4:6" s="112" customFormat="1" ht="13.5" customHeight="1">
      <c r="D139" s="134" t="s">
        <v>685</v>
      </c>
      <c r="E139" s="143" t="s">
        <v>686</v>
      </c>
      <c r="F139" s="142">
        <v>108.08</v>
      </c>
    </row>
    <row r="140" spans="4:6" s="112" customFormat="1" ht="13.5" customHeight="1">
      <c r="D140" s="134" t="s">
        <v>687</v>
      </c>
      <c r="E140" s="135" t="s">
        <v>688</v>
      </c>
      <c r="F140" s="142">
        <v>6</v>
      </c>
    </row>
    <row r="141" spans="4:6" s="112" customFormat="1" ht="13.5" customHeight="1">
      <c r="D141" s="134" t="s">
        <v>689</v>
      </c>
      <c r="E141" s="140" t="s">
        <v>690</v>
      </c>
      <c r="F141" s="154">
        <v>97.72</v>
      </c>
    </row>
    <row r="142" spans="4:6" s="112" customFormat="1" ht="13.5" customHeight="1">
      <c r="D142" s="134" t="s">
        <v>691</v>
      </c>
      <c r="E142" s="140" t="s">
        <v>692</v>
      </c>
      <c r="F142" s="142">
        <v>105.87</v>
      </c>
    </row>
    <row r="143" spans="4:6" s="112" customFormat="1" ht="13.5" customHeight="1">
      <c r="D143" s="134" t="s">
        <v>693</v>
      </c>
      <c r="E143" s="143" t="s">
        <v>694</v>
      </c>
      <c r="F143" s="142">
        <v>386.85</v>
      </c>
    </row>
    <row r="144" spans="4:6" s="112" customFormat="1" ht="13.5" customHeight="1">
      <c r="D144" s="134" t="s">
        <v>695</v>
      </c>
      <c r="E144" s="143" t="s">
        <v>696</v>
      </c>
      <c r="F144" s="142">
        <v>60</v>
      </c>
    </row>
    <row r="145" spans="4:6" s="112" customFormat="1" ht="13.5" customHeight="1">
      <c r="D145" s="134" t="s">
        <v>697</v>
      </c>
      <c r="E145" s="143" t="s">
        <v>698</v>
      </c>
      <c r="F145" s="142">
        <v>3</v>
      </c>
    </row>
    <row r="146" spans="4:6" s="112" customFormat="1" ht="13.5" customHeight="1">
      <c r="D146" s="134" t="s">
        <v>699</v>
      </c>
      <c r="E146" s="135" t="s">
        <v>700</v>
      </c>
      <c r="F146" s="142">
        <v>3</v>
      </c>
    </row>
    <row r="147" spans="4:6" s="112" customFormat="1" ht="13.5" customHeight="1">
      <c r="D147" s="134" t="s">
        <v>701</v>
      </c>
      <c r="E147" s="140" t="s">
        <v>702</v>
      </c>
      <c r="F147" s="142">
        <v>8.7</v>
      </c>
    </row>
    <row r="148" spans="4:6" s="112" customFormat="1" ht="13.5" customHeight="1">
      <c r="D148" s="134" t="s">
        <v>703</v>
      </c>
      <c r="E148" s="140" t="s">
        <v>704</v>
      </c>
      <c r="F148" s="142">
        <v>8.7</v>
      </c>
    </row>
    <row r="149" spans="4:6" s="112" customFormat="1" ht="13.5" customHeight="1">
      <c r="D149" s="134" t="s">
        <v>705</v>
      </c>
      <c r="E149" s="143" t="s">
        <v>706</v>
      </c>
      <c r="F149" s="154">
        <v>391.28</v>
      </c>
    </row>
    <row r="150" spans="4:6" s="112" customFormat="1" ht="13.5" customHeight="1">
      <c r="D150" s="134" t="s">
        <v>707</v>
      </c>
      <c r="E150" s="143" t="s">
        <v>708</v>
      </c>
      <c r="F150" s="142">
        <v>391.28</v>
      </c>
    </row>
    <row r="151" spans="4:6" s="112" customFormat="1" ht="13.5" customHeight="1">
      <c r="D151" s="134" t="s">
        <v>212</v>
      </c>
      <c r="E151" s="143" t="s">
        <v>213</v>
      </c>
      <c r="F151" s="142">
        <v>43069.170616</v>
      </c>
    </row>
    <row r="152" spans="4:6" s="112" customFormat="1" ht="13.5" customHeight="1">
      <c r="D152" s="134" t="s">
        <v>709</v>
      </c>
      <c r="E152" s="140" t="s">
        <v>710</v>
      </c>
      <c r="F152" s="142">
        <v>2454.78</v>
      </c>
    </row>
    <row r="153" spans="4:6" s="112" customFormat="1" ht="13.5" customHeight="1">
      <c r="D153" s="134" t="s">
        <v>711</v>
      </c>
      <c r="E153" s="152" t="s">
        <v>489</v>
      </c>
      <c r="F153" s="142">
        <v>169.83</v>
      </c>
    </row>
    <row r="154" spans="4:6" s="112" customFormat="1" ht="13.5" customHeight="1">
      <c r="D154" s="134" t="s">
        <v>712</v>
      </c>
      <c r="E154" s="140" t="s">
        <v>491</v>
      </c>
      <c r="F154" s="142">
        <v>125</v>
      </c>
    </row>
    <row r="155" spans="4:6" s="112" customFormat="1" ht="13.5" customHeight="1">
      <c r="D155" s="134" t="s">
        <v>713</v>
      </c>
      <c r="E155" s="143" t="s">
        <v>505</v>
      </c>
      <c r="F155" s="154">
        <v>729.83</v>
      </c>
    </row>
    <row r="156" spans="4:6" s="112" customFormat="1" ht="13.5" customHeight="1">
      <c r="D156" s="134" t="s">
        <v>714</v>
      </c>
      <c r="E156" s="143" t="s">
        <v>715</v>
      </c>
      <c r="F156" s="142">
        <v>1430.12</v>
      </c>
    </row>
    <row r="157" spans="4:6" s="112" customFormat="1" ht="13.5" customHeight="1">
      <c r="D157" s="134" t="s">
        <v>716</v>
      </c>
      <c r="E157" s="143" t="s">
        <v>717</v>
      </c>
      <c r="F157" s="142">
        <v>597.76</v>
      </c>
    </row>
    <row r="158" spans="4:6" s="112" customFormat="1" ht="13.5" customHeight="1">
      <c r="D158" s="134" t="s">
        <v>718</v>
      </c>
      <c r="E158" s="135" t="s">
        <v>489</v>
      </c>
      <c r="F158" s="142">
        <v>134.23</v>
      </c>
    </row>
    <row r="159" spans="4:6" s="112" customFormat="1" ht="13.5" customHeight="1">
      <c r="D159" s="134" t="s">
        <v>719</v>
      </c>
      <c r="E159" s="140" t="s">
        <v>720</v>
      </c>
      <c r="F159" s="142">
        <v>18</v>
      </c>
    </row>
    <row r="160" spans="4:6" s="112" customFormat="1" ht="13.5" customHeight="1">
      <c r="D160" s="134" t="s">
        <v>721</v>
      </c>
      <c r="E160" s="140" t="s">
        <v>722</v>
      </c>
      <c r="F160" s="142">
        <v>445.53</v>
      </c>
    </row>
    <row r="161" spans="4:6" s="112" customFormat="1" ht="13.5" customHeight="1">
      <c r="D161" s="134" t="s">
        <v>723</v>
      </c>
      <c r="E161" s="140" t="s">
        <v>724</v>
      </c>
      <c r="F161" s="142">
        <v>20079.287616</v>
      </c>
    </row>
    <row r="162" spans="4:6" s="112" customFormat="1" ht="13.5" customHeight="1">
      <c r="D162" s="134" t="s">
        <v>725</v>
      </c>
      <c r="E162" s="143" t="s">
        <v>726</v>
      </c>
      <c r="F162" s="141">
        <v>3361.037728</v>
      </c>
    </row>
    <row r="163" spans="4:6" s="112" customFormat="1" ht="13.5" customHeight="1">
      <c r="D163" s="134" t="s">
        <v>727</v>
      </c>
      <c r="E163" s="143" t="s">
        <v>728</v>
      </c>
      <c r="F163" s="142">
        <v>248.249888</v>
      </c>
    </row>
    <row r="164" spans="4:6" s="112" customFormat="1" ht="13.5" customHeight="1">
      <c r="D164" s="134" t="s">
        <v>729</v>
      </c>
      <c r="E164" s="143" t="s">
        <v>730</v>
      </c>
      <c r="F164" s="142">
        <v>16470</v>
      </c>
    </row>
    <row r="165" spans="4:6" s="112" customFormat="1" ht="13.5" customHeight="1">
      <c r="D165" s="134" t="s">
        <v>731</v>
      </c>
      <c r="E165" s="140" t="s">
        <v>732</v>
      </c>
      <c r="F165" s="142">
        <v>8</v>
      </c>
    </row>
    <row r="166" spans="4:6" s="112" customFormat="1" ht="13.5" customHeight="1">
      <c r="D166" s="134" t="s">
        <v>733</v>
      </c>
      <c r="E166" s="140" t="s">
        <v>734</v>
      </c>
      <c r="F166" s="142">
        <v>8</v>
      </c>
    </row>
    <row r="167" spans="4:6" s="112" customFormat="1" ht="13.5" customHeight="1">
      <c r="D167" s="134" t="s">
        <v>735</v>
      </c>
      <c r="E167" s="143" t="s">
        <v>736</v>
      </c>
      <c r="F167" s="142">
        <v>1504.993</v>
      </c>
    </row>
    <row r="168" spans="4:6" s="112" customFormat="1" ht="13.5" customHeight="1">
      <c r="D168" s="134" t="s">
        <v>737</v>
      </c>
      <c r="E168" s="143" t="s">
        <v>738</v>
      </c>
      <c r="F168" s="142">
        <v>430.993</v>
      </c>
    </row>
    <row r="169" spans="4:6" s="112" customFormat="1" ht="13.5" customHeight="1">
      <c r="D169" s="134" t="s">
        <v>739</v>
      </c>
      <c r="E169" s="143" t="s">
        <v>740</v>
      </c>
      <c r="F169" s="154">
        <v>500</v>
      </c>
    </row>
    <row r="170" spans="4:6" s="112" customFormat="1" ht="13.5" customHeight="1">
      <c r="D170" s="134" t="s">
        <v>741</v>
      </c>
      <c r="E170" s="143" t="s">
        <v>742</v>
      </c>
      <c r="F170" s="142">
        <v>500</v>
      </c>
    </row>
    <row r="171" spans="4:6" s="112" customFormat="1" ht="13.5" customHeight="1">
      <c r="D171" s="134" t="s">
        <v>743</v>
      </c>
      <c r="E171" s="140" t="s">
        <v>744</v>
      </c>
      <c r="F171" s="142">
        <v>5</v>
      </c>
    </row>
    <row r="172" spans="4:6" s="112" customFormat="1" ht="13.5" customHeight="1">
      <c r="D172" s="134" t="s">
        <v>745</v>
      </c>
      <c r="E172" s="140" t="s">
        <v>746</v>
      </c>
      <c r="F172" s="142">
        <v>69</v>
      </c>
    </row>
    <row r="173" spans="4:6" s="112" customFormat="1" ht="13.5" customHeight="1">
      <c r="D173" s="134" t="s">
        <v>747</v>
      </c>
      <c r="E173" s="140" t="s">
        <v>748</v>
      </c>
      <c r="F173" s="142">
        <v>210</v>
      </c>
    </row>
    <row r="174" spans="4:6" s="112" customFormat="1" ht="13.5" customHeight="1">
      <c r="D174" s="134" t="s">
        <v>749</v>
      </c>
      <c r="E174" s="143" t="s">
        <v>750</v>
      </c>
      <c r="F174" s="142">
        <v>210</v>
      </c>
    </row>
    <row r="175" spans="4:6" s="112" customFormat="1" ht="13.5" customHeight="1">
      <c r="D175" s="134" t="s">
        <v>751</v>
      </c>
      <c r="E175" s="143" t="s">
        <v>752</v>
      </c>
      <c r="F175" s="142">
        <v>262.48</v>
      </c>
    </row>
    <row r="176" spans="4:6" s="112" customFormat="1" ht="13.5" customHeight="1">
      <c r="D176" s="134" t="s">
        <v>753</v>
      </c>
      <c r="E176" s="143" t="s">
        <v>754</v>
      </c>
      <c r="F176" s="154">
        <v>20</v>
      </c>
    </row>
    <row r="177" spans="4:6" s="112" customFormat="1" ht="13.5" customHeight="1">
      <c r="D177" s="134" t="s">
        <v>755</v>
      </c>
      <c r="E177" s="140" t="s">
        <v>756</v>
      </c>
      <c r="F177" s="142">
        <v>204.53</v>
      </c>
    </row>
    <row r="178" spans="4:6" s="112" customFormat="1" ht="13.5" customHeight="1">
      <c r="D178" s="134" t="s">
        <v>757</v>
      </c>
      <c r="E178" s="140" t="s">
        <v>758</v>
      </c>
      <c r="F178" s="142">
        <v>37.95</v>
      </c>
    </row>
    <row r="179" spans="4:6" s="112" customFormat="1" ht="13.5" customHeight="1">
      <c r="D179" s="134" t="s">
        <v>759</v>
      </c>
      <c r="E179" s="140" t="s">
        <v>760</v>
      </c>
      <c r="F179" s="142">
        <v>536.14</v>
      </c>
    </row>
    <row r="180" spans="4:6" s="112" customFormat="1" ht="13.5" customHeight="1">
      <c r="D180" s="134" t="s">
        <v>761</v>
      </c>
      <c r="E180" s="140" t="s">
        <v>489</v>
      </c>
      <c r="F180" s="142">
        <v>63.34</v>
      </c>
    </row>
    <row r="181" spans="4:6" s="112" customFormat="1" ht="13.5" customHeight="1">
      <c r="D181" s="134" t="s">
        <v>762</v>
      </c>
      <c r="E181" s="140" t="s">
        <v>763</v>
      </c>
      <c r="F181" s="142">
        <v>454</v>
      </c>
    </row>
    <row r="182" spans="4:6" s="112" customFormat="1" ht="13.5" customHeight="1">
      <c r="D182" s="134" t="s">
        <v>764</v>
      </c>
      <c r="E182" s="143" t="s">
        <v>765</v>
      </c>
      <c r="F182" s="142">
        <v>18.8</v>
      </c>
    </row>
    <row r="183" spans="4:6" s="112" customFormat="1" ht="13.5" customHeight="1">
      <c r="D183" s="134" t="s">
        <v>766</v>
      </c>
      <c r="E183" s="143" t="s">
        <v>767</v>
      </c>
      <c r="F183" s="154">
        <v>7.69</v>
      </c>
    </row>
    <row r="184" spans="4:6" s="112" customFormat="1" ht="13.5" customHeight="1">
      <c r="D184" s="134" t="s">
        <v>768</v>
      </c>
      <c r="E184" s="135" t="s">
        <v>769</v>
      </c>
      <c r="F184" s="142">
        <v>7.69</v>
      </c>
    </row>
    <row r="185" spans="4:6" s="112" customFormat="1" ht="13.5" customHeight="1">
      <c r="D185" s="134" t="s">
        <v>770</v>
      </c>
      <c r="E185" s="140" t="s">
        <v>771</v>
      </c>
      <c r="F185" s="142">
        <v>2494.16</v>
      </c>
    </row>
    <row r="186" spans="4:6" s="112" customFormat="1" ht="13.5" customHeight="1">
      <c r="D186" s="134" t="s">
        <v>772</v>
      </c>
      <c r="E186" s="140" t="s">
        <v>773</v>
      </c>
      <c r="F186" s="142">
        <v>185</v>
      </c>
    </row>
    <row r="187" spans="4:6" s="112" customFormat="1" ht="13.5" customHeight="1">
      <c r="D187" s="134" t="s">
        <v>774</v>
      </c>
      <c r="E187" s="140" t="s">
        <v>775</v>
      </c>
      <c r="F187" s="142">
        <v>2309.16</v>
      </c>
    </row>
    <row r="188" spans="4:6" s="112" customFormat="1" ht="13.5" customHeight="1">
      <c r="D188" s="134" t="s">
        <v>776</v>
      </c>
      <c r="E188" s="140" t="s">
        <v>777</v>
      </c>
      <c r="F188" s="142">
        <v>131</v>
      </c>
    </row>
    <row r="189" spans="4:6" s="112" customFormat="1" ht="13.5" customHeight="1">
      <c r="D189" s="134" t="s">
        <v>778</v>
      </c>
      <c r="E189" s="143" t="s">
        <v>779</v>
      </c>
      <c r="F189" s="142">
        <v>128</v>
      </c>
    </row>
    <row r="190" spans="4:6" s="112" customFormat="1" ht="13.5" customHeight="1">
      <c r="D190" s="134" t="s">
        <v>780</v>
      </c>
      <c r="E190" s="143" t="s">
        <v>781</v>
      </c>
      <c r="F190" s="154">
        <v>3</v>
      </c>
    </row>
    <row r="191" spans="4:6" s="112" customFormat="1" ht="13.5" customHeight="1">
      <c r="D191" s="134" t="s">
        <v>782</v>
      </c>
      <c r="E191" s="143" t="s">
        <v>783</v>
      </c>
      <c r="F191" s="142">
        <v>2435.84</v>
      </c>
    </row>
    <row r="192" spans="4:6" s="112" customFormat="1" ht="13.5" customHeight="1">
      <c r="D192" s="134" t="s">
        <v>784</v>
      </c>
      <c r="E192" s="140" t="s">
        <v>785</v>
      </c>
      <c r="F192" s="142">
        <v>2435.84</v>
      </c>
    </row>
    <row r="193" spans="4:6" s="112" customFormat="1" ht="13.5" customHeight="1">
      <c r="D193" s="134" t="s">
        <v>786</v>
      </c>
      <c r="E193" s="140" t="s">
        <v>787</v>
      </c>
      <c r="F193" s="142">
        <v>12028</v>
      </c>
    </row>
    <row r="194" spans="4:6" s="112" customFormat="1" ht="13.5" customHeight="1">
      <c r="D194" s="134" t="s">
        <v>788</v>
      </c>
      <c r="E194" s="140" t="s">
        <v>789</v>
      </c>
      <c r="F194" s="142">
        <v>10804</v>
      </c>
    </row>
    <row r="195" spans="4:6" s="112" customFormat="1" ht="13.5" customHeight="1">
      <c r="D195" s="134" t="s">
        <v>790</v>
      </c>
      <c r="E195" s="140" t="s">
        <v>791</v>
      </c>
      <c r="F195" s="142">
        <v>1224</v>
      </c>
    </row>
    <row r="196" spans="4:6" s="112" customFormat="1" ht="13.5" customHeight="1">
      <c r="D196" s="134" t="s">
        <v>792</v>
      </c>
      <c r="E196" s="140" t="s">
        <v>793</v>
      </c>
      <c r="F196" s="142">
        <v>319.04</v>
      </c>
    </row>
    <row r="197" spans="4:6" s="112" customFormat="1" ht="13.5" customHeight="1">
      <c r="D197" s="134" t="s">
        <v>794</v>
      </c>
      <c r="E197" s="143" t="s">
        <v>489</v>
      </c>
      <c r="F197" s="142">
        <v>67.37</v>
      </c>
    </row>
    <row r="198" spans="4:6" s="112" customFormat="1" ht="13.5" customHeight="1">
      <c r="D198" s="134" t="s">
        <v>795</v>
      </c>
      <c r="E198" s="143" t="s">
        <v>796</v>
      </c>
      <c r="F198" s="154">
        <v>48.9</v>
      </c>
    </row>
    <row r="199" spans="4:6" s="112" customFormat="1" ht="13.5" customHeight="1">
      <c r="D199" s="134" t="s">
        <v>797</v>
      </c>
      <c r="E199" s="143" t="s">
        <v>505</v>
      </c>
      <c r="F199" s="142">
        <v>67.87</v>
      </c>
    </row>
    <row r="200" spans="4:6" s="112" customFormat="1" ht="13.5" customHeight="1">
      <c r="D200" s="134" t="s">
        <v>798</v>
      </c>
      <c r="E200" s="135" t="s">
        <v>799</v>
      </c>
      <c r="F200" s="142">
        <v>134.9</v>
      </c>
    </row>
    <row r="201" spans="4:6" s="112" customFormat="1" ht="13.5" customHeight="1">
      <c r="D201" s="134" t="s">
        <v>254</v>
      </c>
      <c r="E201" s="140" t="s">
        <v>255</v>
      </c>
      <c r="F201" s="142">
        <v>8740.82</v>
      </c>
    </row>
    <row r="202" spans="4:6" s="112" customFormat="1" ht="13.5" customHeight="1">
      <c r="D202" s="134" t="s">
        <v>800</v>
      </c>
      <c r="E202" s="140" t="s">
        <v>801</v>
      </c>
      <c r="F202" s="142">
        <v>1012.04</v>
      </c>
    </row>
    <row r="203" spans="4:6" s="112" customFormat="1" ht="13.5" customHeight="1">
      <c r="D203" s="134" t="s">
        <v>802</v>
      </c>
      <c r="E203" s="140" t="s">
        <v>489</v>
      </c>
      <c r="F203" s="142">
        <v>188.34</v>
      </c>
    </row>
    <row r="204" spans="4:6" s="112" customFormat="1" ht="13.5" customHeight="1">
      <c r="D204" s="134" t="s">
        <v>803</v>
      </c>
      <c r="E204" s="143" t="s">
        <v>491</v>
      </c>
      <c r="F204" s="154">
        <v>17.5</v>
      </c>
    </row>
    <row r="205" spans="4:6" s="112" customFormat="1" ht="13.5" customHeight="1">
      <c r="D205" s="134" t="s">
        <v>804</v>
      </c>
      <c r="E205" s="143" t="s">
        <v>805</v>
      </c>
      <c r="F205" s="142">
        <v>806.2</v>
      </c>
    </row>
    <row r="206" spans="4:6" s="112" customFormat="1" ht="13.5" customHeight="1">
      <c r="D206" s="134" t="s">
        <v>806</v>
      </c>
      <c r="E206" s="143" t="s">
        <v>807</v>
      </c>
      <c r="F206" s="142">
        <v>42.5</v>
      </c>
    </row>
    <row r="207" spans="4:6" s="112" customFormat="1" ht="13.5" customHeight="1">
      <c r="D207" s="134" t="s">
        <v>808</v>
      </c>
      <c r="E207" s="140" t="s">
        <v>809</v>
      </c>
      <c r="F207" s="142">
        <v>42.5</v>
      </c>
    </row>
    <row r="208" spans="4:6" s="112" customFormat="1" ht="13.5" customHeight="1">
      <c r="D208" s="134" t="s">
        <v>810</v>
      </c>
      <c r="E208" s="140" t="s">
        <v>811</v>
      </c>
      <c r="F208" s="142">
        <v>913.22</v>
      </c>
    </row>
    <row r="209" spans="4:6" s="112" customFormat="1" ht="13.5" customHeight="1">
      <c r="D209" s="134" t="s">
        <v>812</v>
      </c>
      <c r="E209" s="140" t="s">
        <v>813</v>
      </c>
      <c r="F209" s="142">
        <v>112</v>
      </c>
    </row>
    <row r="210" spans="4:6" s="112" customFormat="1" ht="13.5" customHeight="1">
      <c r="D210" s="134" t="s">
        <v>814</v>
      </c>
      <c r="E210" s="140" t="s">
        <v>815</v>
      </c>
      <c r="F210" s="154">
        <v>786.22</v>
      </c>
    </row>
    <row r="211" spans="4:6" s="112" customFormat="1" ht="13.5" customHeight="1">
      <c r="D211" s="134" t="s">
        <v>816</v>
      </c>
      <c r="E211" s="140" t="s">
        <v>817</v>
      </c>
      <c r="F211" s="142">
        <v>15</v>
      </c>
    </row>
    <row r="212" spans="4:6" s="112" customFormat="1" ht="13.5" customHeight="1">
      <c r="D212" s="134" t="s">
        <v>818</v>
      </c>
      <c r="E212" s="140" t="s">
        <v>819</v>
      </c>
      <c r="F212" s="142">
        <v>1037.35</v>
      </c>
    </row>
    <row r="213" spans="4:6" s="112" customFormat="1" ht="13.5" customHeight="1">
      <c r="D213" s="134" t="s">
        <v>820</v>
      </c>
      <c r="E213" s="140" t="s">
        <v>821</v>
      </c>
      <c r="F213" s="142">
        <v>509.08</v>
      </c>
    </row>
    <row r="214" spans="4:6" s="112" customFormat="1" ht="13.5" customHeight="1">
      <c r="D214" s="134" t="s">
        <v>822</v>
      </c>
      <c r="E214" s="140" t="s">
        <v>823</v>
      </c>
      <c r="F214" s="142">
        <v>307.95</v>
      </c>
    </row>
    <row r="215" spans="4:6" s="112" customFormat="1" ht="13.5" customHeight="1">
      <c r="D215" s="134" t="s">
        <v>824</v>
      </c>
      <c r="E215" s="140" t="s">
        <v>825</v>
      </c>
      <c r="F215" s="142">
        <v>220.32</v>
      </c>
    </row>
    <row r="216" spans="4:6" s="112" customFormat="1" ht="13.5" customHeight="1">
      <c r="D216" s="134" t="s">
        <v>826</v>
      </c>
      <c r="E216" s="140" t="s">
        <v>827</v>
      </c>
      <c r="F216" s="142">
        <v>932.6</v>
      </c>
    </row>
    <row r="217" spans="4:6" s="112" customFormat="1" ht="13.5" customHeight="1">
      <c r="D217" s="134" t="s">
        <v>828</v>
      </c>
      <c r="E217" s="140" t="s">
        <v>829</v>
      </c>
      <c r="F217" s="154">
        <v>82.13</v>
      </c>
    </row>
    <row r="218" spans="4:6" s="112" customFormat="1" ht="13.5" customHeight="1">
      <c r="D218" s="134" t="s">
        <v>830</v>
      </c>
      <c r="E218" s="140" t="s">
        <v>831</v>
      </c>
      <c r="F218" s="142">
        <v>45.94</v>
      </c>
    </row>
    <row r="219" spans="4:6" s="112" customFormat="1" ht="13.5" customHeight="1">
      <c r="D219" s="134" t="s">
        <v>832</v>
      </c>
      <c r="E219" s="140" t="s">
        <v>833</v>
      </c>
      <c r="F219" s="142">
        <v>804.53</v>
      </c>
    </row>
    <row r="220" spans="4:6" s="112" customFormat="1" ht="13.5" customHeight="1">
      <c r="D220" s="134" t="s">
        <v>834</v>
      </c>
      <c r="E220" s="140" t="s">
        <v>835</v>
      </c>
      <c r="F220" s="142">
        <v>188.41</v>
      </c>
    </row>
    <row r="221" spans="4:6" s="112" customFormat="1" ht="13.5" customHeight="1">
      <c r="D221" s="134" t="s">
        <v>836</v>
      </c>
      <c r="E221" s="140" t="s">
        <v>837</v>
      </c>
      <c r="F221" s="142">
        <v>52.61</v>
      </c>
    </row>
    <row r="222" spans="4:6" s="112" customFormat="1" ht="13.5" customHeight="1">
      <c r="D222" s="134" t="s">
        <v>838</v>
      </c>
      <c r="E222" s="140" t="s">
        <v>839</v>
      </c>
      <c r="F222" s="142">
        <v>15</v>
      </c>
    </row>
    <row r="223" spans="4:6" s="112" customFormat="1" ht="13.5" customHeight="1">
      <c r="D223" s="134" t="s">
        <v>840</v>
      </c>
      <c r="E223" s="140" t="s">
        <v>841</v>
      </c>
      <c r="F223" s="142">
        <v>120.8</v>
      </c>
    </row>
    <row r="224" spans="4:6" s="112" customFormat="1" ht="13.5" customHeight="1">
      <c r="D224" s="134" t="s">
        <v>842</v>
      </c>
      <c r="E224" s="140" t="s">
        <v>843</v>
      </c>
      <c r="F224" s="142">
        <v>1365</v>
      </c>
    </row>
    <row r="225" spans="4:6" s="112" customFormat="1" ht="13.5" customHeight="1">
      <c r="D225" s="134" t="s">
        <v>844</v>
      </c>
      <c r="E225" s="140" t="s">
        <v>845</v>
      </c>
      <c r="F225" s="142">
        <v>1365</v>
      </c>
    </row>
    <row r="226" spans="4:6" s="112" customFormat="1" ht="13.5" customHeight="1">
      <c r="D226" s="134" t="s">
        <v>846</v>
      </c>
      <c r="E226" s="140" t="s">
        <v>847</v>
      </c>
      <c r="F226" s="142">
        <v>1250</v>
      </c>
    </row>
    <row r="227" spans="4:6" s="112" customFormat="1" ht="13.5" customHeight="1">
      <c r="D227" s="134" t="s">
        <v>848</v>
      </c>
      <c r="E227" s="140" t="s">
        <v>849</v>
      </c>
      <c r="F227" s="142">
        <v>1250</v>
      </c>
    </row>
    <row r="228" spans="4:6" s="112" customFormat="1" ht="13.5" customHeight="1">
      <c r="D228" s="134" t="s">
        <v>850</v>
      </c>
      <c r="E228" s="140" t="s">
        <v>851</v>
      </c>
      <c r="F228" s="142">
        <v>1088.75</v>
      </c>
    </row>
    <row r="229" spans="4:6" s="112" customFormat="1" ht="13.5" customHeight="1">
      <c r="D229" s="134" t="s">
        <v>852</v>
      </c>
      <c r="E229" s="140" t="s">
        <v>489</v>
      </c>
      <c r="F229" s="142">
        <v>99.32</v>
      </c>
    </row>
    <row r="230" spans="4:6" s="112" customFormat="1" ht="13.5" customHeight="1">
      <c r="D230" s="134" t="s">
        <v>853</v>
      </c>
      <c r="E230" s="140" t="s">
        <v>505</v>
      </c>
      <c r="F230" s="142">
        <v>331.62</v>
      </c>
    </row>
    <row r="231" spans="4:6" s="112" customFormat="1" ht="13.5" customHeight="1">
      <c r="D231" s="134" t="s">
        <v>854</v>
      </c>
      <c r="E231" s="140" t="s">
        <v>855</v>
      </c>
      <c r="F231" s="142">
        <v>657.81</v>
      </c>
    </row>
    <row r="232" spans="4:6" s="112" customFormat="1" ht="13.5" customHeight="1">
      <c r="D232" s="134" t="s">
        <v>856</v>
      </c>
      <c r="E232" s="140" t="s">
        <v>857</v>
      </c>
      <c r="F232" s="154">
        <v>910.95</v>
      </c>
    </row>
    <row r="233" spans="4:6" s="112" customFormat="1" ht="13.5" customHeight="1">
      <c r="D233" s="134" t="s">
        <v>858</v>
      </c>
      <c r="E233" s="143" t="s">
        <v>859</v>
      </c>
      <c r="F233" s="142">
        <v>910.95</v>
      </c>
    </row>
    <row r="234" spans="4:6" s="112" customFormat="1" ht="13.5" customHeight="1">
      <c r="D234" s="134" t="s">
        <v>285</v>
      </c>
      <c r="E234" s="143" t="s">
        <v>286</v>
      </c>
      <c r="F234" s="142">
        <v>655</v>
      </c>
    </row>
    <row r="235" spans="4:6" s="112" customFormat="1" ht="13.5" customHeight="1">
      <c r="D235" s="134" t="s">
        <v>860</v>
      </c>
      <c r="E235" s="135" t="s">
        <v>861</v>
      </c>
      <c r="F235" s="136">
        <v>655</v>
      </c>
    </row>
    <row r="236" spans="4:6" s="112" customFormat="1" ht="13.5" customHeight="1">
      <c r="D236" s="134" t="s">
        <v>862</v>
      </c>
      <c r="E236" s="140" t="s">
        <v>863</v>
      </c>
      <c r="F236" s="141">
        <v>510</v>
      </c>
    </row>
    <row r="237" spans="4:6" s="112" customFormat="1" ht="13.5" customHeight="1">
      <c r="D237" s="134" t="s">
        <v>864</v>
      </c>
      <c r="E237" s="140" t="s">
        <v>865</v>
      </c>
      <c r="F237" s="156">
        <v>145</v>
      </c>
    </row>
    <row r="238" spans="4:6" s="112" customFormat="1" ht="13.5" customHeight="1">
      <c r="D238" s="134" t="s">
        <v>317</v>
      </c>
      <c r="E238" s="140" t="s">
        <v>318</v>
      </c>
      <c r="F238" s="156">
        <v>23450.09</v>
      </c>
    </row>
    <row r="239" spans="4:6" s="112" customFormat="1" ht="13.5" customHeight="1">
      <c r="D239" s="134" t="s">
        <v>866</v>
      </c>
      <c r="E239" s="140" t="s">
        <v>867</v>
      </c>
      <c r="F239" s="156">
        <v>13227.58</v>
      </c>
    </row>
    <row r="240" spans="4:6" s="112" customFormat="1" ht="13.5" customHeight="1">
      <c r="D240" s="134" t="s">
        <v>868</v>
      </c>
      <c r="E240" s="140" t="s">
        <v>489</v>
      </c>
      <c r="F240" s="156">
        <v>97.79</v>
      </c>
    </row>
    <row r="241" spans="4:6" s="112" customFormat="1" ht="13.5" customHeight="1">
      <c r="D241" s="134" t="s">
        <v>869</v>
      </c>
      <c r="E241" s="140" t="s">
        <v>870</v>
      </c>
      <c r="F241" s="141">
        <v>468.77</v>
      </c>
    </row>
    <row r="242" spans="4:6" s="112" customFormat="1" ht="13.5" customHeight="1">
      <c r="D242" s="134" t="s">
        <v>871</v>
      </c>
      <c r="E242" s="140" t="s">
        <v>872</v>
      </c>
      <c r="F242" s="156">
        <v>12661.02</v>
      </c>
    </row>
    <row r="243" spans="4:6" s="112" customFormat="1" ht="13.5" customHeight="1">
      <c r="D243" s="134" t="s">
        <v>873</v>
      </c>
      <c r="E243" s="140" t="s">
        <v>874</v>
      </c>
      <c r="F243" s="141">
        <v>2730.04</v>
      </c>
    </row>
    <row r="244" spans="4:6" s="112" customFormat="1" ht="13.5" customHeight="1">
      <c r="D244" s="134" t="s">
        <v>875</v>
      </c>
      <c r="E244" s="140" t="s">
        <v>876</v>
      </c>
      <c r="F244" s="156">
        <v>1223.5</v>
      </c>
    </row>
    <row r="245" spans="4:6" s="112" customFormat="1" ht="13.5" customHeight="1">
      <c r="D245" s="134" t="s">
        <v>877</v>
      </c>
      <c r="E245" s="135" t="s">
        <v>878</v>
      </c>
      <c r="F245" s="136">
        <v>1506.54</v>
      </c>
    </row>
    <row r="246" spans="4:6" s="112" customFormat="1" ht="13.5" customHeight="1">
      <c r="D246" s="134" t="s">
        <v>879</v>
      </c>
      <c r="E246" s="135" t="s">
        <v>880</v>
      </c>
      <c r="F246" s="141">
        <v>2892.47</v>
      </c>
    </row>
    <row r="247" spans="4:6" s="112" customFormat="1" ht="13.5" customHeight="1">
      <c r="D247" s="134" t="s">
        <v>881</v>
      </c>
      <c r="E247" s="135" t="s">
        <v>882</v>
      </c>
      <c r="F247" s="156">
        <v>2892.47</v>
      </c>
    </row>
    <row r="248" spans="4:6" s="112" customFormat="1" ht="13.5" customHeight="1">
      <c r="D248" s="134" t="s">
        <v>883</v>
      </c>
      <c r="E248" s="135" t="s">
        <v>884</v>
      </c>
      <c r="F248" s="156">
        <v>4600</v>
      </c>
    </row>
    <row r="249" spans="4:6" s="112" customFormat="1" ht="13.5" customHeight="1">
      <c r="D249" s="134" t="s">
        <v>885</v>
      </c>
      <c r="E249" s="135" t="s">
        <v>886</v>
      </c>
      <c r="F249" s="156">
        <v>4600</v>
      </c>
    </row>
    <row r="250" spans="4:6" s="112" customFormat="1" ht="13.5" customHeight="1">
      <c r="D250" s="134" t="s">
        <v>331</v>
      </c>
      <c r="E250" s="135" t="s">
        <v>332</v>
      </c>
      <c r="F250" s="141">
        <v>14703.03</v>
      </c>
    </row>
    <row r="251" spans="4:6" s="112" customFormat="1" ht="13.5" customHeight="1">
      <c r="D251" s="134" t="s">
        <v>887</v>
      </c>
      <c r="E251" s="135" t="s">
        <v>888</v>
      </c>
      <c r="F251" s="156">
        <v>3922.85</v>
      </c>
    </row>
    <row r="252" spans="4:6" s="112" customFormat="1" ht="13.5" customHeight="1">
      <c r="D252" s="134" t="s">
        <v>889</v>
      </c>
      <c r="E252" s="135" t="s">
        <v>489</v>
      </c>
      <c r="F252" s="141">
        <v>242.97</v>
      </c>
    </row>
    <row r="253" spans="4:6" s="112" customFormat="1" ht="13.5" customHeight="1">
      <c r="D253" s="134" t="s">
        <v>890</v>
      </c>
      <c r="E253" s="135" t="s">
        <v>505</v>
      </c>
      <c r="F253" s="156">
        <v>2526.58</v>
      </c>
    </row>
    <row r="254" spans="4:6" s="112" customFormat="1" ht="13.5" customHeight="1">
      <c r="D254" s="134" t="s">
        <v>891</v>
      </c>
      <c r="E254" s="143" t="s">
        <v>892</v>
      </c>
      <c r="F254" s="141">
        <v>75</v>
      </c>
    </row>
    <row r="255" spans="4:6" s="112" customFormat="1" ht="13.5" customHeight="1">
      <c r="D255" s="134" t="s">
        <v>893</v>
      </c>
      <c r="E255" s="143" t="s">
        <v>894</v>
      </c>
      <c r="F255" s="156"/>
    </row>
    <row r="256" spans="4:6" s="112" customFormat="1" ht="13.5" customHeight="1">
      <c r="D256" s="134" t="s">
        <v>895</v>
      </c>
      <c r="E256" s="140" t="s">
        <v>896</v>
      </c>
      <c r="F256" s="156">
        <v>5</v>
      </c>
    </row>
    <row r="257" spans="4:6" s="112" customFormat="1" ht="13.5" customHeight="1">
      <c r="D257" s="134" t="s">
        <v>897</v>
      </c>
      <c r="E257" s="140" t="s">
        <v>898</v>
      </c>
      <c r="F257" s="156">
        <v>840.8</v>
      </c>
    </row>
    <row r="258" spans="4:6" s="112" customFormat="1" ht="13.5" customHeight="1">
      <c r="D258" s="134" t="s">
        <v>899</v>
      </c>
      <c r="E258" s="140" t="s">
        <v>900</v>
      </c>
      <c r="F258" s="156">
        <v>25</v>
      </c>
    </row>
    <row r="259" spans="4:6" s="112" customFormat="1" ht="13.5" customHeight="1">
      <c r="D259" s="134" t="s">
        <v>901</v>
      </c>
      <c r="E259" s="143" t="s">
        <v>902</v>
      </c>
      <c r="F259" s="156">
        <v>207.5</v>
      </c>
    </row>
    <row r="260" spans="4:6" s="112" customFormat="1" ht="13.5" customHeight="1">
      <c r="D260" s="134" t="s">
        <v>903</v>
      </c>
      <c r="E260" s="143" t="s">
        <v>904</v>
      </c>
      <c r="F260" s="156">
        <v>1780.9</v>
      </c>
    </row>
    <row r="261" spans="4:6" s="112" customFormat="1" ht="13.5" customHeight="1">
      <c r="D261" s="134" t="s">
        <v>905</v>
      </c>
      <c r="E261" s="143" t="s">
        <v>489</v>
      </c>
      <c r="F261" s="156">
        <v>79.13</v>
      </c>
    </row>
    <row r="262" spans="4:6" s="112" customFormat="1" ht="13.5" customHeight="1">
      <c r="D262" s="134" t="s">
        <v>906</v>
      </c>
      <c r="E262" s="143" t="s">
        <v>907</v>
      </c>
      <c r="F262" s="141">
        <v>1000.79</v>
      </c>
    </row>
    <row r="263" spans="4:6" s="112" customFormat="1" ht="13.5" customHeight="1">
      <c r="D263" s="134" t="s">
        <v>908</v>
      </c>
      <c r="E263" s="143" t="s">
        <v>909</v>
      </c>
      <c r="F263" s="156">
        <v>50</v>
      </c>
    </row>
    <row r="264" spans="4:6" s="112" customFormat="1" ht="13.5" customHeight="1">
      <c r="D264" s="134" t="s">
        <v>910</v>
      </c>
      <c r="E264" s="135" t="s">
        <v>911</v>
      </c>
      <c r="F264" s="136">
        <v>100</v>
      </c>
    </row>
    <row r="265" spans="4:6" s="112" customFormat="1" ht="13.5" customHeight="1">
      <c r="D265" s="134" t="s">
        <v>912</v>
      </c>
      <c r="E265" s="140" t="s">
        <v>913</v>
      </c>
      <c r="F265" s="141">
        <v>300</v>
      </c>
    </row>
    <row r="266" spans="4:6" s="112" customFormat="1" ht="13.5" customHeight="1">
      <c r="D266" s="134" t="s">
        <v>914</v>
      </c>
      <c r="E266" s="140" t="s">
        <v>915</v>
      </c>
      <c r="F266" s="156">
        <v>250.98</v>
      </c>
    </row>
    <row r="267" spans="4:6" s="112" customFormat="1" ht="13.5" customHeight="1">
      <c r="D267" s="134" t="s">
        <v>916</v>
      </c>
      <c r="E267" s="143" t="s">
        <v>917</v>
      </c>
      <c r="F267" s="156">
        <v>1566.99</v>
      </c>
    </row>
    <row r="268" spans="4:6" s="112" customFormat="1" ht="13.5" customHeight="1">
      <c r="D268" s="134" t="s">
        <v>918</v>
      </c>
      <c r="E268" s="143" t="s">
        <v>489</v>
      </c>
      <c r="F268" s="141">
        <v>87.77</v>
      </c>
    </row>
    <row r="269" spans="4:6" s="112" customFormat="1" ht="13.5" customHeight="1">
      <c r="D269" s="134" t="s">
        <v>919</v>
      </c>
      <c r="E269" s="143" t="s">
        <v>920</v>
      </c>
      <c r="F269" s="156">
        <v>5</v>
      </c>
    </row>
    <row r="270" spans="4:6" s="112" customFormat="1" ht="13.5" customHeight="1">
      <c r="D270" s="134" t="s">
        <v>921</v>
      </c>
      <c r="E270" s="143" t="s">
        <v>922</v>
      </c>
      <c r="F270" s="156">
        <v>90.85</v>
      </c>
    </row>
    <row r="271" spans="4:6" s="112" customFormat="1" ht="13.5" customHeight="1">
      <c r="D271" s="134" t="s">
        <v>923</v>
      </c>
      <c r="E271" s="143" t="s">
        <v>924</v>
      </c>
      <c r="F271" s="156">
        <v>514</v>
      </c>
    </row>
    <row r="272" spans="4:6" s="112" customFormat="1" ht="13.5" customHeight="1">
      <c r="D272" s="134" t="s">
        <v>925</v>
      </c>
      <c r="E272" s="143" t="s">
        <v>926</v>
      </c>
      <c r="F272" s="156">
        <v>6</v>
      </c>
    </row>
    <row r="273" spans="4:6" s="112" customFormat="1" ht="13.5" customHeight="1">
      <c r="D273" s="134" t="s">
        <v>927</v>
      </c>
      <c r="E273" s="143" t="s">
        <v>928</v>
      </c>
      <c r="F273" s="156">
        <v>863.37</v>
      </c>
    </row>
    <row r="274" spans="4:6" s="112" customFormat="1" ht="13.5" customHeight="1">
      <c r="D274" s="134" t="s">
        <v>929</v>
      </c>
      <c r="E274" s="143" t="s">
        <v>930</v>
      </c>
      <c r="F274" s="156">
        <v>1000</v>
      </c>
    </row>
    <row r="275" spans="4:6" s="112" customFormat="1" ht="13.5" customHeight="1">
      <c r="D275" s="134" t="s">
        <v>931</v>
      </c>
      <c r="E275" s="143" t="s">
        <v>932</v>
      </c>
      <c r="F275" s="156">
        <v>1000</v>
      </c>
    </row>
    <row r="276" spans="4:6" s="112" customFormat="1" ht="13.5" customHeight="1">
      <c r="D276" s="134" t="s">
        <v>933</v>
      </c>
      <c r="E276" s="143" t="s">
        <v>934</v>
      </c>
      <c r="F276" s="156">
        <v>5892.29</v>
      </c>
    </row>
    <row r="277" spans="4:6" s="112" customFormat="1" ht="13.5" customHeight="1">
      <c r="D277" s="134" t="s">
        <v>935</v>
      </c>
      <c r="E277" s="143" t="s">
        <v>936</v>
      </c>
      <c r="F277" s="156">
        <v>980</v>
      </c>
    </row>
    <row r="278" spans="4:6" s="112" customFormat="1" ht="13.5" customHeight="1">
      <c r="D278" s="134" t="s">
        <v>937</v>
      </c>
      <c r="E278" s="143" t="s">
        <v>938</v>
      </c>
      <c r="F278" s="156">
        <v>3766.01</v>
      </c>
    </row>
    <row r="279" spans="4:6" s="112" customFormat="1" ht="13.5" customHeight="1">
      <c r="D279" s="134" t="s">
        <v>939</v>
      </c>
      <c r="E279" s="140" t="s">
        <v>940</v>
      </c>
      <c r="F279" s="141">
        <v>4</v>
      </c>
    </row>
    <row r="280" spans="4:6" s="112" customFormat="1" ht="13.5" customHeight="1">
      <c r="D280" s="134" t="s">
        <v>941</v>
      </c>
      <c r="E280" s="140" t="s">
        <v>942</v>
      </c>
      <c r="F280" s="156">
        <v>540.6</v>
      </c>
    </row>
    <row r="281" spans="4:6" s="112" customFormat="1" ht="13.5" customHeight="1">
      <c r="D281" s="134" t="s">
        <v>943</v>
      </c>
      <c r="E281" s="140" t="s">
        <v>944</v>
      </c>
      <c r="F281" s="156">
        <v>601.68</v>
      </c>
    </row>
    <row r="282" spans="4:6" s="112" customFormat="1" ht="13.5" customHeight="1">
      <c r="D282" s="134" t="s">
        <v>945</v>
      </c>
      <c r="E282" s="143" t="s">
        <v>946</v>
      </c>
      <c r="F282" s="156">
        <v>540</v>
      </c>
    </row>
    <row r="283" spans="4:6" s="112" customFormat="1" ht="13.5" customHeight="1">
      <c r="D283" s="134" t="s">
        <v>947</v>
      </c>
      <c r="E283" s="143" t="s">
        <v>948</v>
      </c>
      <c r="F283" s="156">
        <v>500</v>
      </c>
    </row>
    <row r="284" spans="4:6" s="112" customFormat="1" ht="13.5" customHeight="1">
      <c r="D284" s="134" t="s">
        <v>949</v>
      </c>
      <c r="E284" s="143" t="s">
        <v>950</v>
      </c>
      <c r="F284" s="156">
        <v>40</v>
      </c>
    </row>
    <row r="285" spans="4:6" s="112" customFormat="1" ht="13.5" customHeight="1">
      <c r="D285" s="134" t="s">
        <v>349</v>
      </c>
      <c r="E285" s="135" t="s">
        <v>350</v>
      </c>
      <c r="F285" s="156">
        <v>1576.16</v>
      </c>
    </row>
    <row r="286" spans="4:6" s="112" customFormat="1" ht="13.5" customHeight="1">
      <c r="D286" s="134" t="s">
        <v>951</v>
      </c>
      <c r="E286" s="152" t="s">
        <v>952</v>
      </c>
      <c r="F286" s="141">
        <v>1576.16</v>
      </c>
    </row>
    <row r="287" spans="4:6" s="112" customFormat="1" ht="13.5" customHeight="1">
      <c r="D287" s="134" t="s">
        <v>953</v>
      </c>
      <c r="E287" s="140" t="s">
        <v>489</v>
      </c>
      <c r="F287" s="156">
        <v>130.06</v>
      </c>
    </row>
    <row r="288" spans="4:6" s="112" customFormat="1" ht="13.5" customHeight="1">
      <c r="D288" s="134" t="s">
        <v>954</v>
      </c>
      <c r="E288" s="140" t="s">
        <v>491</v>
      </c>
      <c r="F288" s="156">
        <v>190</v>
      </c>
    </row>
    <row r="289" spans="4:6" s="112" customFormat="1" ht="13.5" customHeight="1">
      <c r="D289" s="134" t="s">
        <v>955</v>
      </c>
      <c r="E289" s="143" t="s">
        <v>956</v>
      </c>
      <c r="F289" s="156">
        <v>349</v>
      </c>
    </row>
    <row r="290" spans="4:6" s="112" customFormat="1" ht="13.5" customHeight="1">
      <c r="D290" s="134" t="s">
        <v>957</v>
      </c>
      <c r="E290" s="143" t="s">
        <v>958</v>
      </c>
      <c r="F290" s="156">
        <v>66.92</v>
      </c>
    </row>
    <row r="291" spans="4:6" s="112" customFormat="1" ht="13.5" customHeight="1">
      <c r="D291" s="134" t="s">
        <v>959</v>
      </c>
      <c r="E291" s="143" t="s">
        <v>960</v>
      </c>
      <c r="F291" s="156">
        <v>840.18</v>
      </c>
    </row>
    <row r="292" spans="4:6" s="112" customFormat="1" ht="13.5" customHeight="1">
      <c r="D292" s="134" t="s">
        <v>363</v>
      </c>
      <c r="E292" s="143" t="s">
        <v>364</v>
      </c>
      <c r="F292" s="156">
        <v>2479.55</v>
      </c>
    </row>
    <row r="293" spans="4:6" s="112" customFormat="1" ht="13.5" customHeight="1">
      <c r="D293" s="134" t="s">
        <v>961</v>
      </c>
      <c r="E293" s="143" t="s">
        <v>962</v>
      </c>
      <c r="F293" s="156">
        <v>619.55</v>
      </c>
    </row>
    <row r="294" spans="4:6" s="112" customFormat="1" ht="13.5" customHeight="1">
      <c r="D294" s="134" t="s">
        <v>963</v>
      </c>
      <c r="E294" s="135" t="s">
        <v>489</v>
      </c>
      <c r="F294" s="141">
        <v>226.92</v>
      </c>
    </row>
    <row r="295" spans="4:6" s="112" customFormat="1" ht="13.5" customHeight="1">
      <c r="D295" s="134" t="s">
        <v>964</v>
      </c>
      <c r="E295" s="140" t="s">
        <v>491</v>
      </c>
      <c r="F295" s="156">
        <v>288</v>
      </c>
    </row>
    <row r="296" spans="4:6" s="112" customFormat="1" ht="13.5" customHeight="1">
      <c r="D296" s="134" t="s">
        <v>965</v>
      </c>
      <c r="E296" s="140" t="s">
        <v>505</v>
      </c>
      <c r="F296" s="156">
        <v>104.63</v>
      </c>
    </row>
    <row r="297" spans="4:6" s="112" customFormat="1" ht="13.5" customHeight="1">
      <c r="D297" s="134" t="s">
        <v>966</v>
      </c>
      <c r="E297" s="140" t="s">
        <v>967</v>
      </c>
      <c r="F297" s="156">
        <v>1860</v>
      </c>
    </row>
    <row r="298" spans="4:6" s="112" customFormat="1" ht="13.5" customHeight="1">
      <c r="D298" s="134" t="s">
        <v>968</v>
      </c>
      <c r="E298" s="143" t="s">
        <v>969</v>
      </c>
      <c r="F298" s="156">
        <v>1860</v>
      </c>
    </row>
    <row r="299" spans="4:6" s="112" customFormat="1" ht="13.5" customHeight="1">
      <c r="D299" s="134" t="s">
        <v>379</v>
      </c>
      <c r="E299" s="143" t="s">
        <v>380</v>
      </c>
      <c r="F299" s="156">
        <v>138.74</v>
      </c>
    </row>
    <row r="300" spans="4:6" s="112" customFormat="1" ht="13.5" customHeight="1">
      <c r="D300" s="134" t="s">
        <v>970</v>
      </c>
      <c r="E300" s="143" t="s">
        <v>971</v>
      </c>
      <c r="F300" s="156">
        <v>138.74</v>
      </c>
    </row>
    <row r="301" spans="4:6" s="112" customFormat="1" ht="13.5" customHeight="1">
      <c r="D301" s="134" t="s">
        <v>972</v>
      </c>
      <c r="E301" s="140" t="s">
        <v>489</v>
      </c>
      <c r="F301" s="156">
        <v>138.74</v>
      </c>
    </row>
    <row r="302" spans="4:6" s="112" customFormat="1" ht="13.5" customHeight="1">
      <c r="D302" s="134" t="s">
        <v>418</v>
      </c>
      <c r="E302" s="140" t="s">
        <v>419</v>
      </c>
      <c r="F302" s="156">
        <v>1667.47</v>
      </c>
    </row>
    <row r="303" spans="4:6" s="112" customFormat="1" ht="13.5" customHeight="1">
      <c r="D303" s="134" t="s">
        <v>973</v>
      </c>
      <c r="E303" s="140" t="s">
        <v>974</v>
      </c>
      <c r="F303" s="141">
        <v>1622.63</v>
      </c>
    </row>
    <row r="304" spans="4:6" s="112" customFormat="1" ht="13.5" customHeight="1">
      <c r="D304" s="134" t="s">
        <v>975</v>
      </c>
      <c r="E304" s="143" t="s">
        <v>489</v>
      </c>
      <c r="F304" s="156">
        <v>425.35</v>
      </c>
    </row>
    <row r="305" spans="4:6" s="112" customFormat="1" ht="13.5" customHeight="1">
      <c r="D305" s="134" t="s">
        <v>976</v>
      </c>
      <c r="E305" s="143" t="s">
        <v>505</v>
      </c>
      <c r="F305" s="156">
        <v>1197.28</v>
      </c>
    </row>
    <row r="306" spans="4:6" s="112" customFormat="1" ht="13.5" customHeight="1">
      <c r="D306" s="134" t="s">
        <v>977</v>
      </c>
      <c r="E306" s="143" t="s">
        <v>978</v>
      </c>
      <c r="F306" s="156">
        <v>44.84</v>
      </c>
    </row>
    <row r="307" spans="4:6" s="112" customFormat="1" ht="13.5" customHeight="1">
      <c r="D307" s="134" t="s">
        <v>979</v>
      </c>
      <c r="E307" s="135" t="s">
        <v>920</v>
      </c>
      <c r="F307" s="156">
        <v>11.25</v>
      </c>
    </row>
    <row r="308" spans="4:6" s="112" customFormat="1" ht="13.5" customHeight="1">
      <c r="D308" s="134" t="s">
        <v>980</v>
      </c>
      <c r="E308" s="140" t="s">
        <v>981</v>
      </c>
      <c r="F308" s="156">
        <v>13.59</v>
      </c>
    </row>
    <row r="309" spans="4:6" s="112" customFormat="1" ht="13.5" customHeight="1">
      <c r="D309" s="134" t="s">
        <v>982</v>
      </c>
      <c r="E309" s="140" t="s">
        <v>983</v>
      </c>
      <c r="F309" s="156">
        <v>10</v>
      </c>
    </row>
    <row r="310" spans="4:6" s="112" customFormat="1" ht="13.5" customHeight="1">
      <c r="D310" s="134" t="s">
        <v>984</v>
      </c>
      <c r="E310" s="152" t="s">
        <v>985</v>
      </c>
      <c r="F310" s="156">
        <v>10</v>
      </c>
    </row>
    <row r="311" spans="4:6" s="112" customFormat="1" ht="13.5" customHeight="1">
      <c r="D311" s="134" t="s">
        <v>426</v>
      </c>
      <c r="E311" s="143" t="s">
        <v>427</v>
      </c>
      <c r="F311" s="156">
        <v>2300.918</v>
      </c>
    </row>
    <row r="312" spans="4:6" s="112" customFormat="1" ht="13.5" customHeight="1">
      <c r="D312" s="134" t="s">
        <v>986</v>
      </c>
      <c r="E312" s="143" t="s">
        <v>987</v>
      </c>
      <c r="F312" s="156">
        <v>2300.918</v>
      </c>
    </row>
    <row r="313" spans="4:6" s="112" customFormat="1" ht="13.5" customHeight="1">
      <c r="D313" s="134" t="s">
        <v>988</v>
      </c>
      <c r="E313" s="143" t="s">
        <v>989</v>
      </c>
      <c r="F313" s="156">
        <v>2300.918</v>
      </c>
    </row>
    <row r="314" spans="4:6" s="112" customFormat="1" ht="13.5" customHeight="1">
      <c r="D314" s="134" t="s">
        <v>444</v>
      </c>
      <c r="E314" s="143" t="s">
        <v>445</v>
      </c>
      <c r="F314" s="156">
        <v>1412.1</v>
      </c>
    </row>
    <row r="315" spans="4:6" s="112" customFormat="1" ht="13.5" customHeight="1">
      <c r="D315" s="134" t="s">
        <v>990</v>
      </c>
      <c r="E315" s="143" t="s">
        <v>991</v>
      </c>
      <c r="F315" s="156">
        <v>538.97</v>
      </c>
    </row>
    <row r="316" spans="4:6" s="112" customFormat="1" ht="13.5" customHeight="1">
      <c r="D316" s="134" t="s">
        <v>992</v>
      </c>
      <c r="E316" s="140" t="s">
        <v>489</v>
      </c>
      <c r="F316" s="156">
        <v>148.86</v>
      </c>
    </row>
    <row r="317" spans="4:6" s="112" customFormat="1" ht="13.5" customHeight="1">
      <c r="D317" s="134" t="s">
        <v>993</v>
      </c>
      <c r="E317" s="152" t="s">
        <v>491</v>
      </c>
      <c r="F317" s="141">
        <v>200</v>
      </c>
    </row>
    <row r="318" spans="4:6" s="112" customFormat="1" ht="13.5" customHeight="1">
      <c r="D318" s="134" t="s">
        <v>994</v>
      </c>
      <c r="E318" s="140" t="s">
        <v>505</v>
      </c>
      <c r="F318" s="156">
        <v>190.11</v>
      </c>
    </row>
    <row r="319" spans="4:6" s="112" customFormat="1" ht="13.5" customHeight="1">
      <c r="D319" s="134" t="s">
        <v>995</v>
      </c>
      <c r="E319" s="143" t="s">
        <v>996</v>
      </c>
      <c r="F319" s="156">
        <v>773.13</v>
      </c>
    </row>
    <row r="320" spans="4:6" s="112" customFormat="1" ht="13.5" customHeight="1">
      <c r="D320" s="134" t="s">
        <v>997</v>
      </c>
      <c r="E320" s="143" t="s">
        <v>489</v>
      </c>
      <c r="F320" s="156">
        <v>613.13</v>
      </c>
    </row>
    <row r="321" spans="4:6" s="112" customFormat="1" ht="13.5" customHeight="1">
      <c r="D321" s="134" t="s">
        <v>998</v>
      </c>
      <c r="E321" s="143" t="s">
        <v>999</v>
      </c>
      <c r="F321" s="156">
        <v>160</v>
      </c>
    </row>
    <row r="322" spans="4:6" s="112" customFormat="1" ht="13.5" customHeight="1">
      <c r="D322" s="134" t="s">
        <v>1000</v>
      </c>
      <c r="E322" s="135" t="s">
        <v>1001</v>
      </c>
      <c r="F322" s="156">
        <v>100</v>
      </c>
    </row>
    <row r="323" spans="4:6" s="112" customFormat="1" ht="13.5" customHeight="1">
      <c r="D323" s="134" t="s">
        <v>1002</v>
      </c>
      <c r="E323" s="140" t="s">
        <v>1003</v>
      </c>
      <c r="F323" s="156">
        <v>100</v>
      </c>
    </row>
    <row r="324" spans="4:6" s="112" customFormat="1" ht="13.5" customHeight="1">
      <c r="D324" s="134" t="s">
        <v>462</v>
      </c>
      <c r="E324" s="140" t="s">
        <v>417</v>
      </c>
      <c r="F324" s="156">
        <v>38228.04</v>
      </c>
    </row>
    <row r="325" spans="4:6" s="112" customFormat="1" ht="13.5" customHeight="1">
      <c r="D325" s="134" t="s">
        <v>1004</v>
      </c>
      <c r="E325" s="140" t="s">
        <v>1005</v>
      </c>
      <c r="F325" s="156">
        <v>38228.04</v>
      </c>
    </row>
    <row r="326" spans="4:6" s="112" customFormat="1" ht="13.5" customHeight="1">
      <c r="D326" s="134" t="s">
        <v>1006</v>
      </c>
      <c r="E326" s="140" t="s">
        <v>1007</v>
      </c>
      <c r="F326" s="156">
        <v>38228.04</v>
      </c>
    </row>
    <row r="327" spans="4:6" s="112" customFormat="1" ht="13.5" customHeight="1">
      <c r="D327" s="134" t="s">
        <v>1008</v>
      </c>
      <c r="E327" s="143" t="s">
        <v>466</v>
      </c>
      <c r="F327" s="141">
        <v>2500</v>
      </c>
    </row>
    <row r="328" spans="4:6" s="112" customFormat="1" ht="13.5" customHeight="1">
      <c r="D328" s="134" t="s">
        <v>1009</v>
      </c>
      <c r="E328" s="143" t="s">
        <v>1010</v>
      </c>
      <c r="F328" s="156">
        <v>2500</v>
      </c>
    </row>
    <row r="329" spans="4:6" s="112" customFormat="1" ht="13.5" customHeight="1">
      <c r="D329" s="134" t="s">
        <v>1011</v>
      </c>
      <c r="E329" s="143" t="s">
        <v>1012</v>
      </c>
      <c r="F329" s="156">
        <v>2500</v>
      </c>
    </row>
    <row r="330" spans="4:6" s="112" customFormat="1" ht="13.5" customHeight="1">
      <c r="D330" s="134" t="s">
        <v>470</v>
      </c>
      <c r="E330" s="140" t="s">
        <v>471</v>
      </c>
      <c r="F330" s="156">
        <v>3200</v>
      </c>
    </row>
    <row r="331" spans="4:6" s="112" customFormat="1" ht="13.5" customHeight="1">
      <c r="D331" s="134" t="s">
        <v>1013</v>
      </c>
      <c r="E331" s="140" t="s">
        <v>1014</v>
      </c>
      <c r="F331" s="156">
        <v>3200</v>
      </c>
    </row>
    <row r="332" spans="4:6" s="112" customFormat="1" ht="13.5" customHeight="1">
      <c r="D332" s="134" t="s">
        <v>1015</v>
      </c>
      <c r="E332" s="140" t="s">
        <v>1016</v>
      </c>
      <c r="F332" s="156">
        <v>3200</v>
      </c>
    </row>
    <row r="333" spans="4:6" s="112" customFormat="1" ht="13.5" customHeight="1">
      <c r="D333" s="134"/>
      <c r="E333" s="143"/>
      <c r="F333" s="156">
        <v>10050</v>
      </c>
    </row>
    <row r="334" spans="4:6" s="112" customFormat="1" ht="13.5" customHeight="1">
      <c r="D334" s="134" t="s">
        <v>1017</v>
      </c>
      <c r="E334" s="143" t="s">
        <v>1018</v>
      </c>
      <c r="F334" s="156">
        <v>50</v>
      </c>
    </row>
    <row r="335" spans="4:6" s="112" customFormat="1" ht="13.5" customHeight="1">
      <c r="D335" s="134" t="s">
        <v>1019</v>
      </c>
      <c r="E335" s="143" t="s">
        <v>1020</v>
      </c>
      <c r="F335" s="156">
        <v>50</v>
      </c>
    </row>
    <row r="336" spans="4:6" s="112" customFormat="1" ht="13.5" customHeight="1">
      <c r="D336" s="134" t="s">
        <v>1021</v>
      </c>
      <c r="E336" s="143" t="s">
        <v>1021</v>
      </c>
      <c r="F336" s="156">
        <v>5000</v>
      </c>
    </row>
    <row r="337" spans="4:6" s="112" customFormat="1" ht="13.5" customHeight="1">
      <c r="D337" s="134" t="s">
        <v>1022</v>
      </c>
      <c r="E337" s="135" t="s">
        <v>1023</v>
      </c>
      <c r="F337" s="141">
        <v>5000</v>
      </c>
    </row>
    <row r="338" spans="4:7" s="112" customFormat="1" ht="13.5" customHeight="1">
      <c r="D338" s="157"/>
      <c r="E338" s="158"/>
      <c r="F338" s="159"/>
      <c r="G338" s="160"/>
    </row>
    <row r="339" spans="4:7" s="112" customFormat="1" ht="13.5" customHeight="1">
      <c r="D339" s="157"/>
      <c r="E339" s="158"/>
      <c r="F339" s="159"/>
      <c r="G339" s="160"/>
    </row>
    <row r="340" spans="4:6" s="112" customFormat="1" ht="15.75" customHeight="1">
      <c r="D340" s="157"/>
      <c r="E340" s="161" t="s">
        <v>1024</v>
      </c>
      <c r="F340" s="162">
        <v>229568.32</v>
      </c>
    </row>
  </sheetData>
  <sheetProtection/>
  <mergeCells count="5">
    <mergeCell ref="A2:F2"/>
    <mergeCell ref="A4:B4"/>
    <mergeCell ref="D4:E4"/>
    <mergeCell ref="A33:B33"/>
    <mergeCell ref="F4:F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34"/>
  <sheetViews>
    <sheetView workbookViewId="0" topLeftCell="A1">
      <selection activeCell="G46" sqref="G46"/>
    </sheetView>
  </sheetViews>
  <sheetFormatPr defaultColWidth="12" defaultRowHeight="12.75" customHeight="1"/>
  <cols>
    <col min="1" max="1" width="11.83203125" style="92" customWidth="1"/>
    <col min="2" max="2" width="36.66015625" style="92" customWidth="1"/>
    <col min="3" max="5" width="9.83203125" style="92" customWidth="1"/>
    <col min="6" max="6" width="15.16015625" style="92" customWidth="1"/>
    <col min="7" max="17" width="9.83203125" style="92" customWidth="1"/>
    <col min="18" max="18" width="12" style="92" customWidth="1"/>
    <col min="19" max="19" width="13" style="92" bestFit="1" customWidth="1"/>
    <col min="20" max="16384" width="12" style="92" customWidth="1"/>
  </cols>
  <sheetData>
    <row r="1" ht="14.25">
      <c r="A1" s="93"/>
    </row>
    <row r="2" spans="1:17" s="90" customFormat="1" ht="21" customHeight="1">
      <c r="A2" s="94" t="s">
        <v>1025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10"/>
      <c r="O2" s="110"/>
      <c r="P2" s="110"/>
      <c r="Q2" s="110"/>
    </row>
    <row r="3" spans="1:17" s="90" customFormat="1" ht="20.25" customHeight="1">
      <c r="A3" s="95"/>
      <c r="Q3" s="111" t="s">
        <v>1026</v>
      </c>
    </row>
    <row r="4" spans="1:18" s="91" customFormat="1" ht="69.75" customHeight="1">
      <c r="A4" s="96" t="s">
        <v>1027</v>
      </c>
      <c r="B4" s="96"/>
      <c r="C4" s="96" t="s">
        <v>1028</v>
      </c>
      <c r="D4" s="97">
        <v>501</v>
      </c>
      <c r="E4" s="97">
        <v>502</v>
      </c>
      <c r="F4" s="97">
        <v>503</v>
      </c>
      <c r="G4" s="97">
        <v>504</v>
      </c>
      <c r="H4" s="97">
        <v>505</v>
      </c>
      <c r="I4" s="97">
        <v>506</v>
      </c>
      <c r="J4" s="97">
        <v>507</v>
      </c>
      <c r="K4" s="97">
        <v>508</v>
      </c>
      <c r="L4" s="97">
        <v>509</v>
      </c>
      <c r="M4" s="97">
        <v>510</v>
      </c>
      <c r="N4" s="97">
        <v>511</v>
      </c>
      <c r="O4" s="97">
        <v>512</v>
      </c>
      <c r="P4" s="97">
        <v>513</v>
      </c>
      <c r="Q4" s="97">
        <v>514</v>
      </c>
      <c r="R4" s="97">
        <v>599</v>
      </c>
    </row>
    <row r="5" spans="1:18" s="90" customFormat="1" ht="54" customHeight="1">
      <c r="A5" s="96" t="s">
        <v>1029</v>
      </c>
      <c r="B5" s="96" t="s">
        <v>1030</v>
      </c>
      <c r="C5" s="96"/>
      <c r="D5" s="98" t="s">
        <v>1031</v>
      </c>
      <c r="E5" s="98" t="s">
        <v>1032</v>
      </c>
      <c r="F5" s="98" t="s">
        <v>1033</v>
      </c>
      <c r="G5" s="98" t="s">
        <v>1034</v>
      </c>
      <c r="H5" s="98" t="s">
        <v>1035</v>
      </c>
      <c r="I5" s="98" t="s">
        <v>1036</v>
      </c>
      <c r="J5" s="98" t="s">
        <v>1037</v>
      </c>
      <c r="K5" s="98" t="s">
        <v>1038</v>
      </c>
      <c r="L5" s="98" t="s">
        <v>1039</v>
      </c>
      <c r="M5" s="98" t="s">
        <v>1040</v>
      </c>
      <c r="N5" s="98" t="s">
        <v>1041</v>
      </c>
      <c r="O5" s="98" t="s">
        <v>1042</v>
      </c>
      <c r="P5" s="98" t="s">
        <v>1043</v>
      </c>
      <c r="Q5" s="98" t="s">
        <v>1044</v>
      </c>
      <c r="R5" s="98" t="s">
        <v>1045</v>
      </c>
    </row>
    <row r="6" spans="1:18" s="90" customFormat="1" ht="19.5" customHeight="1">
      <c r="A6" s="99" t="s">
        <v>42</v>
      </c>
      <c r="B6" s="100" t="s">
        <v>43</v>
      </c>
      <c r="C6" s="101">
        <v>32657.12</v>
      </c>
      <c r="D6" s="102">
        <v>12112.59</v>
      </c>
      <c r="E6" s="102">
        <v>13031.8</v>
      </c>
      <c r="F6" s="102">
        <v>140</v>
      </c>
      <c r="G6" s="103">
        <v>14.4</v>
      </c>
      <c r="H6" s="103">
        <v>6298.51</v>
      </c>
      <c r="I6" s="103">
        <v>62.38</v>
      </c>
      <c r="J6" s="103"/>
      <c r="K6" s="103"/>
      <c r="L6" s="103">
        <v>805.44</v>
      </c>
      <c r="M6" s="103"/>
      <c r="N6" s="107"/>
      <c r="O6" s="107"/>
      <c r="P6" s="107"/>
      <c r="Q6" s="107"/>
      <c r="R6" s="108">
        <v>191.99999999999636</v>
      </c>
    </row>
    <row r="7" spans="1:18" s="90" customFormat="1" ht="19.5" customHeight="1">
      <c r="A7" s="99" t="s">
        <v>98</v>
      </c>
      <c r="B7" s="100" t="s">
        <v>99</v>
      </c>
      <c r="C7" s="101">
        <v>0</v>
      </c>
      <c r="D7" s="102"/>
      <c r="E7" s="102"/>
      <c r="F7" s="102"/>
      <c r="G7" s="103"/>
      <c r="H7" s="103"/>
      <c r="I7" s="103"/>
      <c r="J7" s="103"/>
      <c r="K7" s="103"/>
      <c r="L7" s="103"/>
      <c r="M7" s="103"/>
      <c r="N7" s="107"/>
      <c r="O7" s="107"/>
      <c r="P7" s="107"/>
      <c r="Q7" s="107"/>
      <c r="R7" s="108">
        <v>0</v>
      </c>
    </row>
    <row r="8" spans="1:18" s="90" customFormat="1" ht="19.5" customHeight="1">
      <c r="A8" s="99" t="s">
        <v>118</v>
      </c>
      <c r="B8" s="100" t="s">
        <v>119</v>
      </c>
      <c r="C8" s="101">
        <v>134.5</v>
      </c>
      <c r="D8" s="102"/>
      <c r="E8" s="102">
        <v>131</v>
      </c>
      <c r="F8" s="102"/>
      <c r="G8" s="103"/>
      <c r="H8" s="103">
        <v>2</v>
      </c>
      <c r="I8" s="103"/>
      <c r="J8" s="103"/>
      <c r="K8" s="103"/>
      <c r="L8" s="103"/>
      <c r="M8" s="103"/>
      <c r="N8" s="107"/>
      <c r="O8" s="107"/>
      <c r="P8" s="107"/>
      <c r="Q8" s="107"/>
      <c r="R8" s="108">
        <v>1.5</v>
      </c>
    </row>
    <row r="9" spans="1:18" s="90" customFormat="1" ht="19.5" customHeight="1">
      <c r="A9" s="99" t="s">
        <v>130</v>
      </c>
      <c r="B9" s="100" t="s">
        <v>131</v>
      </c>
      <c r="C9" s="101">
        <v>8465.6</v>
      </c>
      <c r="D9" s="102">
        <v>5129.22</v>
      </c>
      <c r="E9" s="102">
        <v>2785.76</v>
      </c>
      <c r="F9" s="102">
        <v>201</v>
      </c>
      <c r="G9" s="103"/>
      <c r="H9" s="103">
        <v>288.49</v>
      </c>
      <c r="I9" s="103"/>
      <c r="J9" s="103"/>
      <c r="K9" s="103"/>
      <c r="L9" s="103">
        <v>61.13</v>
      </c>
      <c r="M9" s="103"/>
      <c r="N9" s="107"/>
      <c r="O9" s="107"/>
      <c r="P9" s="107"/>
      <c r="Q9" s="107"/>
      <c r="R9" s="108">
        <v>0</v>
      </c>
    </row>
    <row r="10" spans="1:18" s="90" customFormat="1" ht="19.5" customHeight="1">
      <c r="A10" s="99" t="s">
        <v>154</v>
      </c>
      <c r="B10" s="100" t="s">
        <v>155</v>
      </c>
      <c r="C10" s="101">
        <v>37622.73</v>
      </c>
      <c r="D10" s="102">
        <v>2312.82</v>
      </c>
      <c r="E10" s="102">
        <v>1022.14</v>
      </c>
      <c r="F10" s="102"/>
      <c r="G10" s="103"/>
      <c r="H10" s="103">
        <v>33439.72</v>
      </c>
      <c r="I10" s="103"/>
      <c r="J10" s="103"/>
      <c r="K10" s="103"/>
      <c r="L10" s="103">
        <v>848.05</v>
      </c>
      <c r="M10" s="103"/>
      <c r="N10" s="107"/>
      <c r="O10" s="107"/>
      <c r="P10" s="107"/>
      <c r="Q10" s="107"/>
      <c r="R10" s="108">
        <v>0</v>
      </c>
    </row>
    <row r="11" spans="1:18" s="90" customFormat="1" ht="19.5" customHeight="1">
      <c r="A11" s="99" t="s">
        <v>176</v>
      </c>
      <c r="B11" s="100" t="s">
        <v>177</v>
      </c>
      <c r="C11" s="101">
        <v>67.12</v>
      </c>
      <c r="D11" s="102">
        <v>39.43</v>
      </c>
      <c r="E11" s="102">
        <v>25.42</v>
      </c>
      <c r="F11" s="102"/>
      <c r="G11" s="103"/>
      <c r="H11" s="103"/>
      <c r="I11" s="103"/>
      <c r="J11" s="103"/>
      <c r="K11" s="103"/>
      <c r="L11" s="103">
        <v>2.27</v>
      </c>
      <c r="M11" s="103"/>
      <c r="N11" s="107"/>
      <c r="O11" s="107"/>
      <c r="P11" s="107"/>
      <c r="Q11" s="107"/>
      <c r="R11" s="108">
        <v>0</v>
      </c>
    </row>
    <row r="12" spans="1:18" s="90" customFormat="1" ht="19.5" customHeight="1">
      <c r="A12" s="99" t="s">
        <v>198</v>
      </c>
      <c r="B12" s="100" t="s">
        <v>199</v>
      </c>
      <c r="C12" s="101">
        <v>1450.16</v>
      </c>
      <c r="D12" s="102">
        <v>169.94</v>
      </c>
      <c r="E12" s="102">
        <v>220.07</v>
      </c>
      <c r="F12" s="102"/>
      <c r="G12" s="103"/>
      <c r="H12" s="103">
        <v>1037.83</v>
      </c>
      <c r="I12" s="103"/>
      <c r="J12" s="103"/>
      <c r="K12" s="103"/>
      <c r="L12" s="103">
        <v>22.32</v>
      </c>
      <c r="M12" s="103"/>
      <c r="N12" s="107"/>
      <c r="O12" s="107"/>
      <c r="P12" s="107"/>
      <c r="Q12" s="107"/>
      <c r="R12" s="108">
        <v>0</v>
      </c>
    </row>
    <row r="13" spans="1:18" s="90" customFormat="1" ht="19.5" customHeight="1">
      <c r="A13" s="99" t="s">
        <v>212</v>
      </c>
      <c r="B13" s="100" t="s">
        <v>213</v>
      </c>
      <c r="C13" s="101">
        <v>43069.17</v>
      </c>
      <c r="D13" s="102">
        <v>1985.37</v>
      </c>
      <c r="E13" s="102">
        <v>422.41</v>
      </c>
      <c r="F13" s="102"/>
      <c r="G13" s="103">
        <v>15</v>
      </c>
      <c r="H13" s="103">
        <v>3030.84</v>
      </c>
      <c r="I13" s="103"/>
      <c r="J13" s="103"/>
      <c r="K13" s="103"/>
      <c r="L13" s="103">
        <v>15333.54</v>
      </c>
      <c r="M13" s="103">
        <v>21498</v>
      </c>
      <c r="N13" s="107"/>
      <c r="O13" s="107"/>
      <c r="P13" s="107"/>
      <c r="Q13" s="107"/>
      <c r="R13" s="108">
        <v>784.0099999999948</v>
      </c>
    </row>
    <row r="14" spans="1:18" s="90" customFormat="1" ht="19.5" customHeight="1">
      <c r="A14" s="99" t="s">
        <v>254</v>
      </c>
      <c r="B14" s="100" t="s">
        <v>255</v>
      </c>
      <c r="C14" s="101">
        <v>8740.82</v>
      </c>
      <c r="D14" s="102">
        <v>631.21</v>
      </c>
      <c r="E14" s="102">
        <v>639.27</v>
      </c>
      <c r="F14" s="102">
        <v>7</v>
      </c>
      <c r="G14" s="103"/>
      <c r="H14" s="103">
        <v>2892.82</v>
      </c>
      <c r="I14" s="103"/>
      <c r="J14" s="103"/>
      <c r="K14" s="103"/>
      <c r="L14" s="103">
        <v>2950.29</v>
      </c>
      <c r="M14" s="103">
        <v>1365</v>
      </c>
      <c r="N14" s="107"/>
      <c r="O14" s="107"/>
      <c r="P14" s="107"/>
      <c r="Q14" s="107"/>
      <c r="R14" s="108">
        <v>255.22999999999956</v>
      </c>
    </row>
    <row r="15" spans="1:18" s="90" customFormat="1" ht="19.5" customHeight="1">
      <c r="A15" s="99" t="s">
        <v>285</v>
      </c>
      <c r="B15" s="100" t="s">
        <v>286</v>
      </c>
      <c r="C15" s="101">
        <v>655</v>
      </c>
      <c r="D15" s="102"/>
      <c r="E15" s="102">
        <v>145</v>
      </c>
      <c r="F15" s="102"/>
      <c r="G15" s="103"/>
      <c r="H15" s="103"/>
      <c r="I15" s="103"/>
      <c r="J15" s="103"/>
      <c r="K15" s="103"/>
      <c r="L15" s="103"/>
      <c r="M15" s="103"/>
      <c r="N15" s="107"/>
      <c r="O15" s="107"/>
      <c r="P15" s="107"/>
      <c r="Q15" s="107"/>
      <c r="R15" s="108">
        <v>510</v>
      </c>
    </row>
    <row r="16" spans="1:18" s="90" customFormat="1" ht="19.5" customHeight="1">
      <c r="A16" s="99" t="s">
        <v>317</v>
      </c>
      <c r="B16" s="100" t="s">
        <v>318</v>
      </c>
      <c r="C16" s="101">
        <v>23450.09</v>
      </c>
      <c r="D16" s="102">
        <v>376.25</v>
      </c>
      <c r="E16" s="102">
        <v>1980.23</v>
      </c>
      <c r="F16" s="102">
        <v>141.5</v>
      </c>
      <c r="G16" s="103"/>
      <c r="H16" s="103">
        <v>16041.43</v>
      </c>
      <c r="I16" s="103"/>
      <c r="J16" s="103"/>
      <c r="K16" s="103"/>
      <c r="L16" s="103">
        <v>310.68</v>
      </c>
      <c r="M16" s="103"/>
      <c r="N16" s="107"/>
      <c r="O16" s="107"/>
      <c r="P16" s="107"/>
      <c r="Q16" s="107"/>
      <c r="R16" s="108">
        <v>4600</v>
      </c>
    </row>
    <row r="17" spans="1:18" s="90" customFormat="1" ht="19.5" customHeight="1">
      <c r="A17" s="99" t="s">
        <v>331</v>
      </c>
      <c r="B17" s="100" t="s">
        <v>332</v>
      </c>
      <c r="C17" s="101">
        <v>14703.03</v>
      </c>
      <c r="D17" s="102">
        <v>1084.58</v>
      </c>
      <c r="E17" s="102">
        <v>1481.34</v>
      </c>
      <c r="F17" s="102">
        <v>2200</v>
      </c>
      <c r="G17" s="103"/>
      <c r="H17" s="103">
        <v>6382.62</v>
      </c>
      <c r="I17" s="103">
        <v>10</v>
      </c>
      <c r="J17" s="103">
        <v>500</v>
      </c>
      <c r="K17" s="103"/>
      <c r="L17" s="103">
        <v>1409.21</v>
      </c>
      <c r="M17" s="103"/>
      <c r="N17" s="107"/>
      <c r="O17" s="107"/>
      <c r="P17" s="107"/>
      <c r="Q17" s="107"/>
      <c r="R17" s="108">
        <v>1635.2800000000007</v>
      </c>
    </row>
    <row r="18" spans="1:18" s="90" customFormat="1" ht="19.5" customHeight="1">
      <c r="A18" s="99" t="s">
        <v>349</v>
      </c>
      <c r="B18" s="100" t="s">
        <v>350</v>
      </c>
      <c r="C18" s="101">
        <v>1576.16</v>
      </c>
      <c r="D18" s="102">
        <v>71.57</v>
      </c>
      <c r="E18" s="102">
        <v>141.66</v>
      </c>
      <c r="F18" s="102">
        <v>259</v>
      </c>
      <c r="G18" s="103"/>
      <c r="H18" s="103">
        <v>854.81</v>
      </c>
      <c r="I18" s="103">
        <v>190</v>
      </c>
      <c r="J18" s="103"/>
      <c r="K18" s="103"/>
      <c r="L18" s="103">
        <v>59.12</v>
      </c>
      <c r="M18" s="103"/>
      <c r="N18" s="107"/>
      <c r="O18" s="107"/>
      <c r="P18" s="107"/>
      <c r="Q18" s="107"/>
      <c r="R18" s="108">
        <v>0</v>
      </c>
    </row>
    <row r="19" spans="1:18" s="90" customFormat="1" ht="19.5" customHeight="1">
      <c r="A19" s="99" t="s">
        <v>363</v>
      </c>
      <c r="B19" s="104" t="s">
        <v>364</v>
      </c>
      <c r="C19" s="101">
        <v>2479.55</v>
      </c>
      <c r="D19" s="105">
        <v>175.54</v>
      </c>
      <c r="E19" s="102">
        <v>39.75</v>
      </c>
      <c r="F19" s="102">
        <v>350</v>
      </c>
      <c r="G19" s="103"/>
      <c r="H19" s="103">
        <v>117.22</v>
      </c>
      <c r="I19" s="103"/>
      <c r="J19" s="103">
        <v>1562</v>
      </c>
      <c r="K19" s="103"/>
      <c r="L19" s="103">
        <v>50.04</v>
      </c>
      <c r="M19" s="103"/>
      <c r="N19" s="107"/>
      <c r="O19" s="107"/>
      <c r="P19" s="107"/>
      <c r="Q19" s="107"/>
      <c r="R19" s="108">
        <v>185</v>
      </c>
    </row>
    <row r="20" spans="1:18" s="90" customFormat="1" ht="19.5" customHeight="1">
      <c r="A20" s="99" t="s">
        <v>379</v>
      </c>
      <c r="B20" s="104" t="s">
        <v>380</v>
      </c>
      <c r="C20" s="101">
        <v>138.74</v>
      </c>
      <c r="D20" s="102">
        <v>108.03</v>
      </c>
      <c r="E20" s="102">
        <v>15.34</v>
      </c>
      <c r="F20" s="102"/>
      <c r="G20" s="103"/>
      <c r="H20" s="103"/>
      <c r="I20" s="103"/>
      <c r="J20" s="103"/>
      <c r="K20" s="103"/>
      <c r="L20" s="103">
        <v>15.37</v>
      </c>
      <c r="M20" s="103"/>
      <c r="N20" s="107"/>
      <c r="O20" s="107"/>
      <c r="P20" s="107"/>
      <c r="Q20" s="107"/>
      <c r="R20" s="108">
        <v>0</v>
      </c>
    </row>
    <row r="21" spans="1:18" s="90" customFormat="1" ht="19.5" customHeight="1">
      <c r="A21" s="99" t="s">
        <v>387</v>
      </c>
      <c r="B21" s="106" t="s">
        <v>388</v>
      </c>
      <c r="C21" s="101">
        <v>0</v>
      </c>
      <c r="D21" s="102"/>
      <c r="E21" s="102"/>
      <c r="F21" s="102"/>
      <c r="G21" s="103"/>
      <c r="H21" s="103"/>
      <c r="I21" s="103"/>
      <c r="J21" s="103"/>
      <c r="K21" s="103"/>
      <c r="L21" s="103"/>
      <c r="M21" s="103"/>
      <c r="N21" s="107"/>
      <c r="O21" s="107"/>
      <c r="P21" s="107"/>
      <c r="Q21" s="107"/>
      <c r="R21" s="108">
        <v>0</v>
      </c>
    </row>
    <row r="22" spans="1:18" s="90" customFormat="1" ht="19.5" customHeight="1">
      <c r="A22" s="99" t="s">
        <v>399</v>
      </c>
      <c r="B22" s="104" t="s">
        <v>400</v>
      </c>
      <c r="C22" s="101">
        <v>0</v>
      </c>
      <c r="D22" s="102"/>
      <c r="E22" s="102"/>
      <c r="F22" s="102"/>
      <c r="G22" s="103"/>
      <c r="H22" s="103"/>
      <c r="I22" s="103"/>
      <c r="J22" s="103"/>
      <c r="K22" s="103"/>
      <c r="L22" s="103"/>
      <c r="M22" s="103"/>
      <c r="N22" s="107"/>
      <c r="O22" s="107"/>
      <c r="P22" s="107"/>
      <c r="Q22" s="107"/>
      <c r="R22" s="108">
        <v>0</v>
      </c>
    </row>
    <row r="23" spans="1:18" s="90" customFormat="1" ht="19.5" customHeight="1">
      <c r="A23" s="99" t="s">
        <v>418</v>
      </c>
      <c r="B23" s="104" t="s">
        <v>419</v>
      </c>
      <c r="C23" s="101">
        <v>1667.47</v>
      </c>
      <c r="D23" s="102">
        <v>83.29</v>
      </c>
      <c r="E23" s="102">
        <v>340.58</v>
      </c>
      <c r="F23" s="102"/>
      <c r="G23" s="103"/>
      <c r="H23" s="103">
        <v>1236.86</v>
      </c>
      <c r="I23" s="103"/>
      <c r="J23" s="103"/>
      <c r="K23" s="103"/>
      <c r="L23" s="103">
        <v>6.74</v>
      </c>
      <c r="M23" s="103"/>
      <c r="N23" s="107"/>
      <c r="O23" s="107"/>
      <c r="P23" s="107"/>
      <c r="Q23" s="107"/>
      <c r="R23" s="108">
        <v>0</v>
      </c>
    </row>
    <row r="24" spans="1:18" s="90" customFormat="1" ht="19.5" customHeight="1">
      <c r="A24" s="99" t="s">
        <v>426</v>
      </c>
      <c r="B24" s="104" t="s">
        <v>427</v>
      </c>
      <c r="C24" s="101">
        <v>2300.92</v>
      </c>
      <c r="D24" s="102">
        <v>1153.72</v>
      </c>
      <c r="E24" s="102"/>
      <c r="F24" s="102"/>
      <c r="G24" s="103"/>
      <c r="H24" s="103">
        <v>1147.19</v>
      </c>
      <c r="I24" s="103"/>
      <c r="J24" s="103"/>
      <c r="K24" s="103"/>
      <c r="L24" s="103"/>
      <c r="M24" s="103"/>
      <c r="N24" s="107"/>
      <c r="O24" s="107"/>
      <c r="P24" s="107"/>
      <c r="Q24" s="107"/>
      <c r="R24" s="108">
        <v>0.010000000000218279</v>
      </c>
    </row>
    <row r="25" spans="1:18" s="90" customFormat="1" ht="19.5" customHeight="1">
      <c r="A25" s="99" t="s">
        <v>434</v>
      </c>
      <c r="B25" s="104" t="s">
        <v>435</v>
      </c>
      <c r="C25" s="101">
        <v>0</v>
      </c>
      <c r="D25" s="102"/>
      <c r="E25" s="102"/>
      <c r="F25" s="102"/>
      <c r="G25" s="103"/>
      <c r="H25" s="103"/>
      <c r="I25" s="103"/>
      <c r="J25" s="103"/>
      <c r="K25" s="103"/>
      <c r="L25" s="103"/>
      <c r="M25" s="103"/>
      <c r="N25" s="107"/>
      <c r="O25" s="107"/>
      <c r="P25" s="107"/>
      <c r="Q25" s="107"/>
      <c r="R25" s="108">
        <v>0</v>
      </c>
    </row>
    <row r="26" spans="1:18" s="90" customFormat="1" ht="19.5" customHeight="1">
      <c r="A26" s="99" t="s">
        <v>444</v>
      </c>
      <c r="B26" s="104" t="s">
        <v>445</v>
      </c>
      <c r="C26" s="101">
        <v>1412.1</v>
      </c>
      <c r="D26" s="102">
        <v>128.02</v>
      </c>
      <c r="E26" s="102">
        <v>812.58</v>
      </c>
      <c r="F26" s="102"/>
      <c r="G26" s="103"/>
      <c r="H26" s="103">
        <v>349.66</v>
      </c>
      <c r="I26" s="103"/>
      <c r="J26" s="103"/>
      <c r="K26" s="103"/>
      <c r="L26" s="103">
        <v>1.84</v>
      </c>
      <c r="M26" s="103"/>
      <c r="N26" s="107"/>
      <c r="O26" s="107"/>
      <c r="P26" s="107"/>
      <c r="Q26" s="107"/>
      <c r="R26" s="108">
        <v>120</v>
      </c>
    </row>
    <row r="27" spans="1:18" s="90" customFormat="1" ht="19.5" customHeight="1">
      <c r="A27" s="99" t="s">
        <v>460</v>
      </c>
      <c r="B27" s="106" t="s">
        <v>461</v>
      </c>
      <c r="C27" s="101">
        <v>5000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>
        <v>5000</v>
      </c>
      <c r="R27" s="107"/>
    </row>
    <row r="28" spans="1:18" s="90" customFormat="1" ht="19.5" customHeight="1">
      <c r="A28" s="99" t="s">
        <v>462</v>
      </c>
      <c r="B28" s="100" t="s">
        <v>417</v>
      </c>
      <c r="C28" s="101">
        <v>38228.04</v>
      </c>
      <c r="D28" s="102">
        <v>500</v>
      </c>
      <c r="E28" s="102">
        <v>1200</v>
      </c>
      <c r="F28" s="102">
        <v>200</v>
      </c>
      <c r="G28" s="103"/>
      <c r="H28" s="103">
        <v>3060</v>
      </c>
      <c r="I28" s="103"/>
      <c r="J28" s="103"/>
      <c r="K28" s="103"/>
      <c r="L28" s="103">
        <v>1440</v>
      </c>
      <c r="M28" s="103"/>
      <c r="N28" s="107"/>
      <c r="O28" s="107"/>
      <c r="P28" s="107"/>
      <c r="Q28" s="108">
        <v>38228.04</v>
      </c>
      <c r="R28" s="108">
        <v>-6400</v>
      </c>
    </row>
    <row r="29" spans="1:18" s="90" customFormat="1" ht="19.5" customHeight="1">
      <c r="A29" s="99" t="s">
        <v>470</v>
      </c>
      <c r="B29" s="104" t="s">
        <v>471</v>
      </c>
      <c r="C29" s="101">
        <v>3200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8">
        <v>3200</v>
      </c>
      <c r="O29" s="107"/>
      <c r="P29" s="107"/>
      <c r="Q29" s="107"/>
      <c r="R29" s="107"/>
    </row>
    <row r="30" spans="1:18" s="90" customFormat="1" ht="19.5" customHeight="1">
      <c r="A30" s="99" t="s">
        <v>476</v>
      </c>
      <c r="B30" s="104" t="s">
        <v>477</v>
      </c>
      <c r="C30" s="101">
        <v>50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8">
        <v>50</v>
      </c>
      <c r="O30" s="107"/>
      <c r="P30" s="107"/>
      <c r="Q30" s="107"/>
      <c r="R30" s="107"/>
    </row>
    <row r="31" spans="1:18" s="90" customFormat="1" ht="19.5" customHeight="1">
      <c r="A31" s="99" t="s">
        <v>1046</v>
      </c>
      <c r="B31" s="100" t="s">
        <v>1047</v>
      </c>
      <c r="C31" s="101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  <c r="Q31" s="107"/>
      <c r="R31" s="107"/>
    </row>
    <row r="32" spans="1:18" s="90" customFormat="1" ht="15">
      <c r="A32" s="99" t="s">
        <v>1008</v>
      </c>
      <c r="B32" s="100" t="s">
        <v>466</v>
      </c>
      <c r="C32" s="101">
        <v>2500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8">
        <v>2500</v>
      </c>
      <c r="P32" s="107"/>
      <c r="Q32" s="107"/>
      <c r="R32" s="107"/>
    </row>
    <row r="33" spans="1:18" s="90" customFormat="1" ht="15">
      <c r="A33" s="99"/>
      <c r="B33" s="104"/>
      <c r="C33" s="101"/>
      <c r="D33" s="101"/>
      <c r="E33" s="101"/>
      <c r="F33" s="101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1:18" s="90" customFormat="1" ht="15">
      <c r="A34" s="109" t="s">
        <v>1024</v>
      </c>
      <c r="B34" s="109"/>
      <c r="C34" s="101">
        <v>229568</v>
      </c>
      <c r="D34" s="101">
        <v>26061.58</v>
      </c>
      <c r="E34" s="101">
        <v>24434.35</v>
      </c>
      <c r="F34" s="101">
        <v>3498.5</v>
      </c>
      <c r="G34" s="101">
        <v>29.4</v>
      </c>
      <c r="H34" s="101">
        <v>76180</v>
      </c>
      <c r="I34" s="101">
        <v>262.38</v>
      </c>
      <c r="J34" s="101">
        <v>2062</v>
      </c>
      <c r="K34" s="101">
        <v>0</v>
      </c>
      <c r="L34" s="101">
        <v>23316.04</v>
      </c>
      <c r="M34" s="101">
        <v>22863</v>
      </c>
      <c r="N34" s="101">
        <v>3250</v>
      </c>
      <c r="O34" s="101">
        <v>2500</v>
      </c>
      <c r="P34" s="101"/>
      <c r="Q34" s="101">
        <v>43228.04</v>
      </c>
      <c r="R34" s="101">
        <v>1883.030000000028</v>
      </c>
    </row>
    <row r="35" s="90" customFormat="1" ht="11.25"/>
    <row r="36" s="90" customFormat="1" ht="11.25"/>
    <row r="37" s="90" customFormat="1" ht="11.25"/>
    <row r="38" s="90" customFormat="1" ht="11.25"/>
    <row r="39" s="90" customFormat="1" ht="11.25"/>
    <row r="40" s="90" customFormat="1" ht="11.25"/>
    <row r="41" s="90" customFormat="1" ht="11.25"/>
  </sheetData>
  <sheetProtection/>
  <mergeCells count="4">
    <mergeCell ref="A2:Q2"/>
    <mergeCell ref="A4:B4"/>
    <mergeCell ref="A34:B34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45"/>
  <sheetViews>
    <sheetView showZeros="0" workbookViewId="0" topLeftCell="A13">
      <selection activeCell="E32" sqref="E32"/>
    </sheetView>
  </sheetViews>
  <sheetFormatPr defaultColWidth="10.66015625" defaultRowHeight="11.25"/>
  <cols>
    <col min="1" max="1" width="16.83203125" style="67" customWidth="1"/>
    <col min="2" max="2" width="39.5" style="67" customWidth="1"/>
    <col min="3" max="5" width="40.66015625" style="67" customWidth="1"/>
    <col min="6" max="16384" width="10.66015625" style="67" customWidth="1"/>
  </cols>
  <sheetData>
    <row r="1" spans="1:5" ht="14.25">
      <c r="A1" s="68" t="s">
        <v>36</v>
      </c>
      <c r="B1" s="69" t="s">
        <v>36</v>
      </c>
      <c r="C1" s="69" t="s">
        <v>36</v>
      </c>
      <c r="D1" s="69" t="s">
        <v>36</v>
      </c>
      <c r="E1" s="70"/>
    </row>
    <row r="2" spans="1:5" ht="22.5" customHeight="1">
      <c r="A2" s="71" t="s">
        <v>1048</v>
      </c>
      <c r="B2" s="71"/>
      <c r="C2" s="71"/>
      <c r="D2" s="71"/>
      <c r="E2" s="71"/>
    </row>
    <row r="3" spans="1:5" ht="11.25">
      <c r="A3" s="72" t="s">
        <v>36</v>
      </c>
      <c r="B3" s="72"/>
      <c r="C3" s="73" t="s">
        <v>36</v>
      </c>
      <c r="D3" s="73" t="s">
        <v>36</v>
      </c>
      <c r="E3" s="74" t="s">
        <v>1049</v>
      </c>
    </row>
    <row r="4" spans="1:5" ht="12">
      <c r="A4" s="75" t="s">
        <v>1050</v>
      </c>
      <c r="B4" s="76"/>
      <c r="C4" s="77" t="s">
        <v>1051</v>
      </c>
      <c r="D4" s="77"/>
      <c r="E4" s="77"/>
    </row>
    <row r="5" spans="1:5" ht="12">
      <c r="A5" s="77" t="s">
        <v>40</v>
      </c>
      <c r="B5" s="77" t="s">
        <v>41</v>
      </c>
      <c r="C5" s="77" t="s">
        <v>1052</v>
      </c>
      <c r="D5" s="77" t="s">
        <v>1053</v>
      </c>
      <c r="E5" s="77" t="s">
        <v>1054</v>
      </c>
    </row>
    <row r="6" spans="1:5" ht="12">
      <c r="A6" s="78"/>
      <c r="B6" s="78"/>
      <c r="C6" s="79">
        <f>D6+E6</f>
        <v>62982.44000000001</v>
      </c>
      <c r="D6" s="79">
        <f>D7+D39+D19</f>
        <v>56018.32000000001</v>
      </c>
      <c r="E6" s="77">
        <f>E19</f>
        <v>6964.120000000001</v>
      </c>
    </row>
    <row r="7" spans="1:5" ht="17.25" customHeight="1">
      <c r="A7" s="80">
        <v>301</v>
      </c>
      <c r="B7" s="80" t="s">
        <v>1055</v>
      </c>
      <c r="C7" s="81">
        <f>D7+E7</f>
        <v>53828.18</v>
      </c>
      <c r="D7" s="82">
        <f>SUM(D8:D18)</f>
        <v>53828.18</v>
      </c>
      <c r="E7" s="83"/>
    </row>
    <row r="8" spans="1:5" ht="17.25" customHeight="1">
      <c r="A8" s="80">
        <v>30101</v>
      </c>
      <c r="B8" s="80" t="s">
        <v>1056</v>
      </c>
      <c r="C8" s="81"/>
      <c r="D8" s="82">
        <v>25408.01</v>
      </c>
      <c r="E8" s="83"/>
    </row>
    <row r="9" spans="1:5" ht="17.25" customHeight="1">
      <c r="A9" s="80">
        <v>30102</v>
      </c>
      <c r="B9" s="80" t="s">
        <v>1057</v>
      </c>
      <c r="C9" s="81"/>
      <c r="D9" s="82">
        <v>10807.03</v>
      </c>
      <c r="E9" s="83"/>
    </row>
    <row r="10" spans="1:5" ht="17.25" customHeight="1">
      <c r="A10" s="80">
        <v>30103</v>
      </c>
      <c r="B10" s="80" t="s">
        <v>1058</v>
      </c>
      <c r="C10" s="81"/>
      <c r="D10" s="84">
        <v>470.74</v>
      </c>
      <c r="E10" s="83"/>
    </row>
    <row r="11" spans="1:5" ht="17.25" customHeight="1">
      <c r="A11" s="80">
        <v>30107</v>
      </c>
      <c r="B11" s="80" t="s">
        <v>1059</v>
      </c>
      <c r="C11" s="81"/>
      <c r="D11" s="83">
        <v>760.08</v>
      </c>
      <c r="E11" s="83"/>
    </row>
    <row r="12" spans="1:5" ht="17.25" customHeight="1">
      <c r="A12" s="80">
        <v>30108</v>
      </c>
      <c r="B12" s="80" t="s">
        <v>1060</v>
      </c>
      <c r="C12" s="81"/>
      <c r="D12" s="85">
        <v>6043.45</v>
      </c>
      <c r="E12" s="83"/>
    </row>
    <row r="13" spans="1:5" ht="17.25" customHeight="1">
      <c r="A13" s="80">
        <v>30109</v>
      </c>
      <c r="B13" s="80" t="s">
        <v>1061</v>
      </c>
      <c r="C13" s="81"/>
      <c r="D13" s="84">
        <v>177.97</v>
      </c>
      <c r="E13" s="83"/>
    </row>
    <row r="14" spans="1:5" ht="17.25" customHeight="1">
      <c r="A14" s="80">
        <v>30110</v>
      </c>
      <c r="B14" s="80" t="s">
        <v>1062</v>
      </c>
      <c r="C14" s="81"/>
      <c r="D14" s="85">
        <v>2729.4</v>
      </c>
      <c r="E14" s="83"/>
    </row>
    <row r="15" spans="1:5" ht="17.25" customHeight="1">
      <c r="A15" s="80">
        <v>30111</v>
      </c>
      <c r="B15" s="80" t="s">
        <v>1063</v>
      </c>
      <c r="C15" s="81"/>
      <c r="D15" s="85">
        <v>647.07</v>
      </c>
      <c r="E15" s="83"/>
    </row>
    <row r="16" spans="1:5" ht="17.25" customHeight="1">
      <c r="A16" s="80">
        <v>30112</v>
      </c>
      <c r="B16" s="80" t="s">
        <v>1064</v>
      </c>
      <c r="C16" s="81"/>
      <c r="D16" s="85">
        <v>133</v>
      </c>
      <c r="E16" s="83"/>
    </row>
    <row r="17" spans="1:5" ht="17.25" customHeight="1">
      <c r="A17" s="80">
        <v>30113</v>
      </c>
      <c r="B17" s="80" t="s">
        <v>1065</v>
      </c>
      <c r="C17" s="81"/>
      <c r="D17" s="85">
        <v>4188.58</v>
      </c>
      <c r="E17" s="83"/>
    </row>
    <row r="18" spans="1:5" ht="17.25" customHeight="1">
      <c r="A18" s="80">
        <v>30199</v>
      </c>
      <c r="B18" s="80" t="s">
        <v>1066</v>
      </c>
      <c r="C18" s="81"/>
      <c r="D18" s="85">
        <v>2462.85</v>
      </c>
      <c r="E18" s="83"/>
    </row>
    <row r="19" spans="1:5" ht="17.25" customHeight="1">
      <c r="A19" s="80">
        <v>302</v>
      </c>
      <c r="B19" s="80" t="s">
        <v>1067</v>
      </c>
      <c r="C19" s="84">
        <f>D19+E19</f>
        <v>7814.030000000001</v>
      </c>
      <c r="D19" s="84">
        <f>SUM(D20:D38)</f>
        <v>849.91</v>
      </c>
      <c r="E19" s="84">
        <f>SUM(E20:E38)</f>
        <v>6964.120000000001</v>
      </c>
    </row>
    <row r="20" spans="1:5" ht="17.25" customHeight="1">
      <c r="A20" s="80">
        <v>30201</v>
      </c>
      <c r="B20" s="80" t="s">
        <v>1068</v>
      </c>
      <c r="C20" s="81"/>
      <c r="D20" s="83"/>
      <c r="E20" s="84">
        <v>578.45</v>
      </c>
    </row>
    <row r="21" spans="1:5" ht="17.25" customHeight="1">
      <c r="A21" s="80">
        <v>30202</v>
      </c>
      <c r="B21" s="80" t="s">
        <v>1069</v>
      </c>
      <c r="C21" s="81"/>
      <c r="D21" s="83"/>
      <c r="E21" s="84">
        <v>25.3</v>
      </c>
    </row>
    <row r="22" spans="1:5" ht="17.25" customHeight="1">
      <c r="A22" s="80">
        <v>30205</v>
      </c>
      <c r="B22" s="80" t="s">
        <v>1070</v>
      </c>
      <c r="C22" s="81"/>
      <c r="D22" s="83"/>
      <c r="E22" s="84">
        <v>8.55</v>
      </c>
    </row>
    <row r="23" spans="1:5" ht="17.25" customHeight="1">
      <c r="A23" s="80">
        <v>30206</v>
      </c>
      <c r="B23" s="80" t="s">
        <v>1071</v>
      </c>
      <c r="C23" s="81"/>
      <c r="D23" s="83"/>
      <c r="E23" s="84">
        <v>43.75</v>
      </c>
    </row>
    <row r="24" spans="1:5" ht="17.25" customHeight="1">
      <c r="A24" s="80">
        <v>30207</v>
      </c>
      <c r="B24" s="80" t="s">
        <v>1072</v>
      </c>
      <c r="C24" s="81"/>
      <c r="D24" s="83"/>
      <c r="E24" s="84">
        <v>18.2</v>
      </c>
    </row>
    <row r="25" spans="1:5" ht="17.25" customHeight="1">
      <c r="A25" s="80">
        <v>30208</v>
      </c>
      <c r="B25" s="80" t="s">
        <v>1073</v>
      </c>
      <c r="C25" s="81"/>
      <c r="D25" s="83"/>
      <c r="E25" s="84">
        <v>20.9</v>
      </c>
    </row>
    <row r="26" spans="1:5" ht="17.25" customHeight="1">
      <c r="A26" s="80">
        <v>30209</v>
      </c>
      <c r="B26" s="80" t="s">
        <v>1074</v>
      </c>
      <c r="C26" s="81"/>
      <c r="D26" s="83"/>
      <c r="E26" s="84">
        <v>24.2</v>
      </c>
    </row>
    <row r="27" spans="1:5" ht="17.25" customHeight="1">
      <c r="A27" s="80">
        <v>30211</v>
      </c>
      <c r="B27" s="80" t="s">
        <v>1075</v>
      </c>
      <c r="C27" s="81"/>
      <c r="D27" s="83"/>
      <c r="E27" s="84">
        <v>33.78</v>
      </c>
    </row>
    <row r="28" spans="1:5" ht="17.25" customHeight="1">
      <c r="A28" s="80">
        <v>30213</v>
      </c>
      <c r="B28" s="80" t="s">
        <v>1076</v>
      </c>
      <c r="C28" s="81"/>
      <c r="D28" s="83"/>
      <c r="E28" s="84">
        <v>33</v>
      </c>
    </row>
    <row r="29" spans="1:5" ht="17.25" customHeight="1">
      <c r="A29" s="80">
        <v>30214</v>
      </c>
      <c r="B29" s="80" t="s">
        <v>1077</v>
      </c>
      <c r="C29" s="81"/>
      <c r="D29" s="83"/>
      <c r="E29" s="84">
        <v>10</v>
      </c>
    </row>
    <row r="30" spans="1:5" ht="17.25" customHeight="1">
      <c r="A30" s="80">
        <v>30215</v>
      </c>
      <c r="B30" s="80" t="s">
        <v>1078</v>
      </c>
      <c r="C30" s="81"/>
      <c r="D30" s="83"/>
      <c r="E30" s="84">
        <v>1.72</v>
      </c>
    </row>
    <row r="31" spans="1:5" ht="17.25" customHeight="1">
      <c r="A31" s="80">
        <v>30216</v>
      </c>
      <c r="B31" s="80" t="s">
        <v>1079</v>
      </c>
      <c r="C31" s="81"/>
      <c r="D31" s="83"/>
      <c r="E31" s="84">
        <v>8</v>
      </c>
    </row>
    <row r="32" spans="1:5" s="66" customFormat="1" ht="17.25" customHeight="1">
      <c r="A32" s="80">
        <v>30217</v>
      </c>
      <c r="B32" s="86" t="s">
        <v>1080</v>
      </c>
      <c r="C32" s="87"/>
      <c r="D32" s="88"/>
      <c r="E32" s="89">
        <v>3.15</v>
      </c>
    </row>
    <row r="33" spans="1:5" ht="17.25" customHeight="1">
      <c r="A33" s="80">
        <v>30226</v>
      </c>
      <c r="B33" s="80" t="s">
        <v>1081</v>
      </c>
      <c r="C33" s="81"/>
      <c r="D33" s="83"/>
      <c r="E33" s="84">
        <v>5302.93</v>
      </c>
    </row>
    <row r="34" spans="1:5" ht="17.25" customHeight="1">
      <c r="A34" s="80">
        <v>30228</v>
      </c>
      <c r="B34" s="80" t="s">
        <v>1082</v>
      </c>
      <c r="C34" s="81"/>
      <c r="D34" s="83"/>
      <c r="E34" s="84">
        <v>73.06</v>
      </c>
    </row>
    <row r="35" spans="1:5" ht="17.25" customHeight="1">
      <c r="A35" s="80">
        <v>30229</v>
      </c>
      <c r="B35" s="80" t="s">
        <v>1083</v>
      </c>
      <c r="C35" s="81"/>
      <c r="D35" s="83"/>
      <c r="E35" s="84">
        <v>19.76</v>
      </c>
    </row>
    <row r="36" spans="1:5" ht="17.25" customHeight="1">
      <c r="A36" s="80">
        <v>30231</v>
      </c>
      <c r="B36" s="80" t="s">
        <v>1084</v>
      </c>
      <c r="C36" s="81"/>
      <c r="D36" s="83"/>
      <c r="E36" s="84">
        <v>743</v>
      </c>
    </row>
    <row r="37" spans="1:5" ht="17.25" customHeight="1">
      <c r="A37" s="80">
        <v>30239</v>
      </c>
      <c r="B37" s="80" t="s">
        <v>1085</v>
      </c>
      <c r="C37" s="81"/>
      <c r="D37" s="83">
        <v>849.91</v>
      </c>
      <c r="E37" s="84"/>
    </row>
    <row r="38" spans="1:5" ht="17.25" customHeight="1">
      <c r="A38" s="80">
        <v>30299</v>
      </c>
      <c r="B38" s="80" t="s">
        <v>1086</v>
      </c>
      <c r="C38" s="81"/>
      <c r="D38" s="83"/>
      <c r="E38" s="84">
        <v>16.37</v>
      </c>
    </row>
    <row r="39" spans="1:5" ht="17.25" customHeight="1">
      <c r="A39" s="80">
        <v>303</v>
      </c>
      <c r="B39" s="80" t="s">
        <v>1087</v>
      </c>
      <c r="C39" s="81">
        <f>D39+E39</f>
        <v>1340.23</v>
      </c>
      <c r="D39" s="82">
        <f>SUM(D40:D45)</f>
        <v>1340.23</v>
      </c>
      <c r="E39" s="83"/>
    </row>
    <row r="40" spans="1:5" ht="17.25" customHeight="1">
      <c r="A40" s="80">
        <v>30301</v>
      </c>
      <c r="B40" s="80" t="s">
        <v>1088</v>
      </c>
      <c r="C40" s="81"/>
      <c r="D40" s="82">
        <v>315.36</v>
      </c>
      <c r="E40" s="83"/>
    </row>
    <row r="41" spans="1:5" ht="17.25" customHeight="1">
      <c r="A41" s="80">
        <v>30302</v>
      </c>
      <c r="B41" s="80" t="s">
        <v>1089</v>
      </c>
      <c r="C41" s="81"/>
      <c r="D41" s="82">
        <v>465.58</v>
      </c>
      <c r="E41" s="83"/>
    </row>
    <row r="42" spans="1:5" ht="17.25" customHeight="1">
      <c r="A42" s="80">
        <v>30304</v>
      </c>
      <c r="B42" s="80" t="s">
        <v>1090</v>
      </c>
      <c r="C42" s="81"/>
      <c r="D42" s="82">
        <v>272.6</v>
      </c>
      <c r="E42" s="83"/>
    </row>
    <row r="43" spans="1:5" ht="17.25" customHeight="1">
      <c r="A43" s="80">
        <v>30305</v>
      </c>
      <c r="B43" s="80" t="s">
        <v>1091</v>
      </c>
      <c r="C43" s="81"/>
      <c r="D43" s="82">
        <v>242.15</v>
      </c>
      <c r="E43" s="83"/>
    </row>
    <row r="44" spans="1:5" ht="17.25" customHeight="1">
      <c r="A44" s="80">
        <v>30309</v>
      </c>
      <c r="B44" s="80" t="s">
        <v>1092</v>
      </c>
      <c r="C44" s="81"/>
      <c r="D44" s="82">
        <v>18.11</v>
      </c>
      <c r="E44" s="83"/>
    </row>
    <row r="45" spans="1:5" ht="17.25" customHeight="1">
      <c r="A45" s="80">
        <v>30399</v>
      </c>
      <c r="B45" s="80" t="s">
        <v>1093</v>
      </c>
      <c r="C45" s="81"/>
      <c r="D45" s="82">
        <v>26.43</v>
      </c>
      <c r="E45" s="83"/>
    </row>
    <row r="46" ht="12.75" customHeight="1"/>
    <row r="4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N58"/>
  <sheetViews>
    <sheetView workbookViewId="0" topLeftCell="A1">
      <selection activeCell="J19" sqref="J19"/>
    </sheetView>
  </sheetViews>
  <sheetFormatPr defaultColWidth="9.33203125" defaultRowHeight="11.25"/>
  <cols>
    <col min="1" max="1" width="39.66015625" style="12" customWidth="1"/>
    <col min="2" max="2" width="10.33203125" style="12" customWidth="1"/>
    <col min="3" max="3" width="43.83203125" style="12" customWidth="1"/>
    <col min="4" max="4" width="10.33203125" style="12" customWidth="1"/>
    <col min="5" max="16384" width="9.33203125" style="12" customWidth="1"/>
  </cols>
  <sheetData>
    <row r="1" ht="25.5" customHeight="1">
      <c r="A1" s="11"/>
    </row>
    <row r="2" spans="1:196" s="9" customFormat="1" ht="32.25" customHeight="1">
      <c r="A2" s="50" t="s">
        <v>1094</v>
      </c>
      <c r="B2" s="50"/>
      <c r="C2" s="50"/>
      <c r="D2" s="5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</row>
    <row r="3" spans="1:196" s="49" customFormat="1" ht="21.75" customHeight="1">
      <c r="A3" s="51"/>
      <c r="B3" s="51"/>
      <c r="C3" s="52" t="s">
        <v>1049</v>
      </c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</row>
    <row r="4" spans="1:196" s="10" customFormat="1" ht="20.25" customHeight="1">
      <c r="A4" s="22" t="s">
        <v>1095</v>
      </c>
      <c r="B4" s="23"/>
      <c r="C4" s="22" t="s">
        <v>1096</v>
      </c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</row>
    <row r="5" spans="1:196" s="10" customFormat="1" ht="21.75" customHeight="1">
      <c r="A5" s="25" t="s">
        <v>1097</v>
      </c>
      <c r="B5" s="26" t="s">
        <v>3</v>
      </c>
      <c r="C5" s="25" t="s">
        <v>1097</v>
      </c>
      <c r="D5" s="26" t="s">
        <v>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</row>
    <row r="6" spans="1:4" s="11" customFormat="1" ht="20.25" customHeight="1">
      <c r="A6" s="54" t="s">
        <v>1098</v>
      </c>
      <c r="B6" s="55">
        <f>SUM(B7:B26)</f>
        <v>15750</v>
      </c>
      <c r="C6" s="54" t="s">
        <v>1099</v>
      </c>
      <c r="D6" s="55">
        <v>15750</v>
      </c>
    </row>
    <row r="7" spans="1:4" ht="21" customHeight="1">
      <c r="A7" s="56" t="s">
        <v>1100</v>
      </c>
      <c r="B7" s="57"/>
      <c r="C7" s="58" t="s">
        <v>1101</v>
      </c>
      <c r="D7" s="59"/>
    </row>
    <row r="8" spans="1:4" ht="21" customHeight="1">
      <c r="A8" s="56" t="s">
        <v>1102</v>
      </c>
      <c r="B8" s="57"/>
      <c r="C8" s="58" t="s">
        <v>1103</v>
      </c>
      <c r="D8" s="59"/>
    </row>
    <row r="9" spans="1:4" ht="21" customHeight="1">
      <c r="A9" s="56" t="s">
        <v>1104</v>
      </c>
      <c r="B9" s="57"/>
      <c r="C9" s="58" t="s">
        <v>1105</v>
      </c>
      <c r="D9" s="57"/>
    </row>
    <row r="10" spans="1:4" ht="21" customHeight="1">
      <c r="A10" s="56" t="s">
        <v>1106</v>
      </c>
      <c r="B10" s="57"/>
      <c r="C10" s="58" t="s">
        <v>1107</v>
      </c>
      <c r="D10" s="57"/>
    </row>
    <row r="11" spans="1:4" ht="21" customHeight="1">
      <c r="A11" s="56" t="s">
        <v>1108</v>
      </c>
      <c r="B11" s="57"/>
      <c r="C11" s="58" t="s">
        <v>1109</v>
      </c>
      <c r="D11" s="57"/>
    </row>
    <row r="12" spans="1:4" ht="21" customHeight="1">
      <c r="A12" s="56" t="s">
        <v>1110</v>
      </c>
      <c r="B12" s="57"/>
      <c r="C12" s="58" t="s">
        <v>1111</v>
      </c>
      <c r="D12" s="57"/>
    </row>
    <row r="13" spans="1:4" ht="21" customHeight="1">
      <c r="A13" s="56" t="s">
        <v>1112</v>
      </c>
      <c r="B13" s="59"/>
      <c r="C13" s="58" t="s">
        <v>1113</v>
      </c>
      <c r="D13" s="59"/>
    </row>
    <row r="14" spans="1:4" ht="21" customHeight="1">
      <c r="A14" s="56" t="s">
        <v>1114</v>
      </c>
      <c r="B14" s="59"/>
      <c r="C14" s="58" t="s">
        <v>1115</v>
      </c>
      <c r="D14" s="59"/>
    </row>
    <row r="15" spans="1:4" ht="21" customHeight="1">
      <c r="A15" s="56" t="s">
        <v>1116</v>
      </c>
      <c r="B15" s="57"/>
      <c r="C15" s="58" t="s">
        <v>1117</v>
      </c>
      <c r="D15" s="57"/>
    </row>
    <row r="16" spans="1:4" ht="21" customHeight="1">
      <c r="A16" s="56" t="s">
        <v>1118</v>
      </c>
      <c r="B16" s="57"/>
      <c r="C16" s="58" t="s">
        <v>1119</v>
      </c>
      <c r="D16" s="59">
        <v>12700</v>
      </c>
    </row>
    <row r="17" spans="1:4" ht="21" customHeight="1">
      <c r="A17" s="56" t="s">
        <v>1120</v>
      </c>
      <c r="B17" s="59"/>
      <c r="C17" s="60" t="s">
        <v>1121</v>
      </c>
      <c r="D17" s="59">
        <f>SUM(D18:D22)</f>
        <v>12700</v>
      </c>
    </row>
    <row r="18" spans="1:4" ht="21" customHeight="1">
      <c r="A18" s="56" t="s">
        <v>1122</v>
      </c>
      <c r="B18" s="57"/>
      <c r="C18" s="61" t="s">
        <v>1123</v>
      </c>
      <c r="D18" s="59">
        <v>6500</v>
      </c>
    </row>
    <row r="19" spans="1:4" ht="21" customHeight="1">
      <c r="A19" s="56" t="s">
        <v>1124</v>
      </c>
      <c r="B19" s="59"/>
      <c r="C19" s="62" t="s">
        <v>1125</v>
      </c>
      <c r="D19" s="57">
        <v>2500</v>
      </c>
    </row>
    <row r="20" spans="1:4" ht="21" customHeight="1">
      <c r="A20" s="56" t="s">
        <v>1126</v>
      </c>
      <c r="B20" s="57"/>
      <c r="C20" s="58" t="s">
        <v>1127</v>
      </c>
      <c r="D20" s="57"/>
    </row>
    <row r="21" spans="1:4" ht="21" customHeight="1">
      <c r="A21" s="56" t="s">
        <v>1128</v>
      </c>
      <c r="B21" s="57"/>
      <c r="C21" s="58" t="s">
        <v>1129</v>
      </c>
      <c r="D21" s="57">
        <v>1000</v>
      </c>
    </row>
    <row r="22" spans="1:4" ht="21" customHeight="1">
      <c r="A22" s="56" t="s">
        <v>1130</v>
      </c>
      <c r="B22" s="63"/>
      <c r="C22" s="58" t="s">
        <v>1131</v>
      </c>
      <c r="D22" s="57">
        <v>2700</v>
      </c>
    </row>
    <row r="23" spans="1:4" ht="21" customHeight="1">
      <c r="A23" s="56" t="s">
        <v>1132</v>
      </c>
      <c r="B23" s="63">
        <v>15750</v>
      </c>
      <c r="C23" s="58" t="s">
        <v>1133</v>
      </c>
      <c r="D23" s="59"/>
    </row>
    <row r="24" spans="1:4" ht="21" customHeight="1">
      <c r="A24" s="56" t="s">
        <v>1134</v>
      </c>
      <c r="B24" s="63"/>
      <c r="C24" s="58" t="s">
        <v>1135</v>
      </c>
      <c r="D24" s="57"/>
    </row>
    <row r="25" spans="1:4" ht="21" customHeight="1">
      <c r="A25" s="56" t="s">
        <v>1136</v>
      </c>
      <c r="B25" s="63"/>
      <c r="C25" s="58" t="s">
        <v>1137</v>
      </c>
      <c r="D25" s="57"/>
    </row>
    <row r="26" spans="1:4" ht="21" customHeight="1">
      <c r="A26" s="56" t="s">
        <v>1138</v>
      </c>
      <c r="B26" s="63"/>
      <c r="C26" s="58" t="s">
        <v>1139</v>
      </c>
      <c r="D26" s="59"/>
    </row>
    <row r="27" spans="1:4" ht="21" customHeight="1">
      <c r="A27" s="64"/>
      <c r="B27" s="63"/>
      <c r="C27" s="58" t="s">
        <v>1140</v>
      </c>
      <c r="D27" s="59"/>
    </row>
    <row r="28" spans="1:4" ht="21" customHeight="1">
      <c r="A28" s="64"/>
      <c r="B28" s="63"/>
      <c r="C28" s="58" t="s">
        <v>1141</v>
      </c>
      <c r="D28" s="57"/>
    </row>
    <row r="29" spans="1:4" ht="21" customHeight="1">
      <c r="A29" s="64"/>
      <c r="B29" s="63"/>
      <c r="C29" s="58" t="s">
        <v>1142</v>
      </c>
      <c r="D29" s="59"/>
    </row>
    <row r="30" spans="1:4" ht="21" customHeight="1">
      <c r="A30" s="64"/>
      <c r="B30" s="63"/>
      <c r="C30" s="58" t="s">
        <v>1141</v>
      </c>
      <c r="D30" s="57"/>
    </row>
    <row r="31" spans="1:4" ht="21" customHeight="1">
      <c r="A31" s="64"/>
      <c r="B31" s="63"/>
      <c r="C31" s="58" t="s">
        <v>1143</v>
      </c>
      <c r="D31" s="57"/>
    </row>
    <row r="32" spans="1:4" ht="21" customHeight="1">
      <c r="A32" s="64"/>
      <c r="B32" s="63"/>
      <c r="C32" s="58" t="s">
        <v>1144</v>
      </c>
      <c r="D32" s="59"/>
    </row>
    <row r="33" spans="1:4" ht="21" customHeight="1">
      <c r="A33" s="64"/>
      <c r="B33" s="63"/>
      <c r="C33" s="58" t="s">
        <v>1145</v>
      </c>
      <c r="D33" s="57"/>
    </row>
    <row r="34" spans="1:4" ht="21" customHeight="1">
      <c r="A34" s="64"/>
      <c r="B34" s="63"/>
      <c r="C34" s="58" t="s">
        <v>1146</v>
      </c>
      <c r="D34" s="57"/>
    </row>
    <row r="35" spans="1:4" ht="21" customHeight="1">
      <c r="A35" s="64"/>
      <c r="B35" s="63"/>
      <c r="C35" s="58" t="s">
        <v>1147</v>
      </c>
      <c r="D35" s="59"/>
    </row>
    <row r="36" spans="1:4" ht="21" customHeight="1">
      <c r="A36" s="64"/>
      <c r="B36" s="63"/>
      <c r="C36" s="58" t="s">
        <v>1117</v>
      </c>
      <c r="D36" s="57"/>
    </row>
    <row r="37" spans="1:4" ht="21" customHeight="1">
      <c r="A37" s="64"/>
      <c r="B37" s="63"/>
      <c r="C37" s="58" t="s">
        <v>1148</v>
      </c>
      <c r="D37" s="59"/>
    </row>
    <row r="38" spans="1:4" ht="21" customHeight="1">
      <c r="A38" s="64"/>
      <c r="B38" s="63"/>
      <c r="C38" s="58" t="s">
        <v>1149</v>
      </c>
      <c r="D38" s="57"/>
    </row>
    <row r="39" spans="1:4" ht="21" customHeight="1">
      <c r="A39" s="64"/>
      <c r="B39" s="63"/>
      <c r="C39" s="58" t="s">
        <v>1150</v>
      </c>
      <c r="D39" s="59"/>
    </row>
    <row r="40" spans="1:4" ht="21" customHeight="1">
      <c r="A40" s="64"/>
      <c r="B40" s="63"/>
      <c r="C40" s="58" t="s">
        <v>1151</v>
      </c>
      <c r="D40" s="59"/>
    </row>
    <row r="41" spans="1:4" ht="21" customHeight="1">
      <c r="A41" s="64"/>
      <c r="B41" s="63"/>
      <c r="C41" s="58" t="s">
        <v>1152</v>
      </c>
      <c r="D41" s="57"/>
    </row>
    <row r="42" spans="1:4" ht="21" customHeight="1">
      <c r="A42" s="64"/>
      <c r="B42" s="63"/>
      <c r="C42" s="58" t="s">
        <v>1153</v>
      </c>
      <c r="D42" s="57"/>
    </row>
    <row r="43" spans="1:4" ht="21" customHeight="1">
      <c r="A43" s="64"/>
      <c r="B43" s="63"/>
      <c r="C43" s="58" t="s">
        <v>1154</v>
      </c>
      <c r="D43" s="57"/>
    </row>
    <row r="44" spans="1:4" ht="21" customHeight="1">
      <c r="A44" s="64"/>
      <c r="B44" s="63"/>
      <c r="C44" s="58" t="s">
        <v>1155</v>
      </c>
      <c r="D44" s="57"/>
    </row>
    <row r="45" spans="1:4" ht="21" customHeight="1">
      <c r="A45" s="64"/>
      <c r="B45" s="63"/>
      <c r="C45" s="58" t="s">
        <v>1156</v>
      </c>
      <c r="D45" s="59"/>
    </row>
    <row r="46" spans="1:4" ht="21" customHeight="1">
      <c r="A46" s="64"/>
      <c r="B46" s="63"/>
      <c r="C46" s="58" t="s">
        <v>1157</v>
      </c>
      <c r="D46" s="59"/>
    </row>
    <row r="47" spans="1:4" ht="21" customHeight="1">
      <c r="A47" s="64"/>
      <c r="B47" s="63"/>
      <c r="C47" s="58" t="s">
        <v>1158</v>
      </c>
      <c r="D47" s="57"/>
    </row>
    <row r="48" spans="1:4" ht="21" customHeight="1">
      <c r="A48" s="64"/>
      <c r="B48" s="63"/>
      <c r="C48" s="58" t="s">
        <v>1159</v>
      </c>
      <c r="D48" s="59"/>
    </row>
    <row r="49" spans="1:4" ht="21" customHeight="1">
      <c r="A49" s="64"/>
      <c r="B49" s="63"/>
      <c r="C49" s="58" t="s">
        <v>1160</v>
      </c>
      <c r="D49" s="57"/>
    </row>
    <row r="50" spans="1:4" ht="21" customHeight="1">
      <c r="A50" s="64"/>
      <c r="B50" s="63"/>
      <c r="C50" s="58" t="s">
        <v>1161</v>
      </c>
      <c r="D50" s="57"/>
    </row>
    <row r="51" spans="1:4" ht="21" customHeight="1">
      <c r="A51" s="64"/>
      <c r="B51" s="63"/>
      <c r="C51" s="58" t="s">
        <v>1162</v>
      </c>
      <c r="D51" s="59"/>
    </row>
    <row r="52" spans="1:4" ht="21" customHeight="1">
      <c r="A52" s="64"/>
      <c r="B52" s="63"/>
      <c r="C52" s="58" t="s">
        <v>1163</v>
      </c>
      <c r="D52" s="57"/>
    </row>
    <row r="53" spans="1:4" ht="21" customHeight="1">
      <c r="A53" s="46"/>
      <c r="B53" s="65"/>
      <c r="C53" s="58" t="s">
        <v>1164</v>
      </c>
      <c r="D53" s="59"/>
    </row>
    <row r="54" spans="1:4" ht="21" customHeight="1">
      <c r="A54" s="46"/>
      <c r="B54" s="65"/>
      <c r="C54" s="58" t="s">
        <v>1165</v>
      </c>
      <c r="D54" s="59">
        <v>3050</v>
      </c>
    </row>
    <row r="55" spans="1:4" ht="21" customHeight="1">
      <c r="A55" s="46"/>
      <c r="B55" s="65"/>
      <c r="C55" s="58" t="s">
        <v>1166</v>
      </c>
      <c r="D55" s="59"/>
    </row>
    <row r="56" spans="1:4" ht="21" customHeight="1">
      <c r="A56" s="46"/>
      <c r="B56" s="65"/>
      <c r="C56" s="58" t="s">
        <v>1167</v>
      </c>
      <c r="D56" s="57"/>
    </row>
    <row r="57" spans="1:4" ht="21" customHeight="1">
      <c r="A57" s="46"/>
      <c r="B57" s="65"/>
      <c r="C57" s="58" t="s">
        <v>1168</v>
      </c>
      <c r="D57" s="57"/>
    </row>
    <row r="58" spans="1:4" ht="21" customHeight="1">
      <c r="A58" s="46"/>
      <c r="B58" s="65"/>
      <c r="C58" s="58" t="s">
        <v>1169</v>
      </c>
      <c r="D58" s="57"/>
    </row>
    <row r="59" ht="21" customHeight="1"/>
    <row r="60" ht="21" customHeight="1"/>
    <row r="61" ht="21" customHeight="1"/>
  </sheetData>
  <sheetProtection/>
  <mergeCells count="2">
    <mergeCell ref="A2:D2"/>
    <mergeCell ref="C3:D3"/>
  </mergeCells>
  <dataValidations count="1">
    <dataValidation type="whole" allowBlank="1" showInputMessage="1" showErrorMessage="1" error="请输入整数！" sqref="D6">
      <formula1>-100000000</formula1>
      <formula2>100000000</formula2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O375"/>
  <sheetViews>
    <sheetView workbookViewId="0" topLeftCell="A1">
      <selection activeCell="A2" sqref="A2:B2"/>
    </sheetView>
  </sheetViews>
  <sheetFormatPr defaultColWidth="9.16015625" defaultRowHeight="12.75" customHeight="1"/>
  <cols>
    <col min="1" max="1" width="59.5" style="12" customWidth="1"/>
    <col min="2" max="2" width="26.16015625" style="36" customWidth="1"/>
    <col min="3" max="193" width="6.66015625" style="9" customWidth="1"/>
    <col min="194" max="249" width="9.16015625" style="9" customWidth="1"/>
    <col min="250" max="16384" width="9.16015625" style="9" customWidth="1"/>
  </cols>
  <sheetData>
    <row r="1" ht="20.25" customHeight="1"/>
    <row r="2" spans="1:193" ht="32.25" customHeight="1">
      <c r="A2" s="37" t="s">
        <v>1170</v>
      </c>
      <c r="B2" s="3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</row>
    <row r="3" spans="1:193" ht="11.25" customHeight="1">
      <c r="A3" s="18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</row>
    <row r="4" spans="1:193" ht="17.25" customHeight="1">
      <c r="A4" s="38"/>
      <c r="B4" s="39" t="s">
        <v>1049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</row>
    <row r="5" spans="1:193" s="35" customFormat="1" ht="28.5" customHeight="1">
      <c r="A5" s="22" t="s">
        <v>1171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</row>
    <row r="6" spans="1:249" s="35" customFormat="1" ht="25.5" customHeight="1">
      <c r="A6" s="25" t="s">
        <v>1097</v>
      </c>
      <c r="B6" s="26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IO6" s="44"/>
    </row>
    <row r="7" spans="1:249" ht="21" customHeight="1">
      <c r="A7" s="41">
        <v>0</v>
      </c>
      <c r="B7" s="42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IO7" s="45"/>
    </row>
    <row r="8" spans="1:249" ht="21" customHeight="1">
      <c r="A8" s="41"/>
      <c r="B8" s="4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IO8" s="45"/>
    </row>
    <row r="9" spans="1:249" ht="21" customHeight="1">
      <c r="A9" s="41"/>
      <c r="B9" s="4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IO9" s="45"/>
    </row>
    <row r="10" spans="1:249" ht="21" customHeight="1">
      <c r="A10" s="41"/>
      <c r="B10" s="4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IO10" s="45"/>
    </row>
    <row r="11" spans="1:249" ht="21" customHeight="1">
      <c r="A11" s="41"/>
      <c r="B11" s="4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IO11" s="45"/>
    </row>
    <row r="12" spans="1:249" ht="21" customHeight="1">
      <c r="A12" s="41"/>
      <c r="B12" s="4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IO12" s="45"/>
    </row>
    <row r="13" spans="1:249" ht="21" customHeight="1">
      <c r="A13" s="41"/>
      <c r="B13" s="4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IO13" s="45"/>
    </row>
    <row r="14" spans="1:249" ht="21" customHeight="1">
      <c r="A14" s="41"/>
      <c r="B14" s="43"/>
      <c r="IO14" s="45"/>
    </row>
    <row r="15" spans="1:249" ht="21" customHeight="1">
      <c r="A15" s="41"/>
      <c r="B15" s="43"/>
      <c r="IO15" s="45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spans="1:3" ht="21" customHeight="1">
      <c r="A127" s="46"/>
      <c r="B127" s="47"/>
      <c r="C127" s="48"/>
    </row>
    <row r="128" spans="1:3" ht="21" customHeight="1">
      <c r="A128" s="46"/>
      <c r="B128" s="47"/>
      <c r="C128" s="48"/>
    </row>
    <row r="129" spans="1:3" ht="21" customHeight="1">
      <c r="A129" s="46"/>
      <c r="B129" s="47"/>
      <c r="C129" s="48"/>
    </row>
    <row r="130" spans="1:3" ht="21" customHeight="1">
      <c r="A130" s="46"/>
      <c r="B130" s="47"/>
      <c r="C130" s="48"/>
    </row>
    <row r="131" spans="1:3" ht="21" customHeight="1">
      <c r="A131" s="46"/>
      <c r="B131" s="47"/>
      <c r="C131" s="48"/>
    </row>
    <row r="132" spans="1:3" ht="21" customHeight="1">
      <c r="A132" s="46"/>
      <c r="B132" s="47"/>
      <c r="C132" s="48"/>
    </row>
    <row r="133" spans="1:3" ht="21" customHeight="1">
      <c r="A133" s="46"/>
      <c r="B133" s="47"/>
      <c r="C133" s="48"/>
    </row>
    <row r="134" spans="1:3" ht="21" customHeight="1">
      <c r="A134" s="46"/>
      <c r="B134" s="47"/>
      <c r="C134" s="48"/>
    </row>
    <row r="135" spans="1:3" ht="21" customHeight="1">
      <c r="A135" s="46"/>
      <c r="B135" s="47"/>
      <c r="C135" s="48"/>
    </row>
    <row r="136" spans="1:3" ht="21" customHeight="1">
      <c r="A136" s="46"/>
      <c r="B136" s="47"/>
      <c r="C136" s="48"/>
    </row>
    <row r="137" spans="1:3" ht="21" customHeight="1">
      <c r="A137" s="46"/>
      <c r="B137" s="47"/>
      <c r="C137" s="48"/>
    </row>
    <row r="138" spans="1:3" ht="21" customHeight="1">
      <c r="A138" s="46"/>
      <c r="B138" s="47"/>
      <c r="C138" s="48"/>
    </row>
    <row r="139" spans="1:3" ht="21" customHeight="1">
      <c r="A139" s="46"/>
      <c r="B139" s="47"/>
      <c r="C139" s="48"/>
    </row>
    <row r="140" spans="1:3" ht="21" customHeight="1">
      <c r="A140" s="46"/>
      <c r="B140" s="47"/>
      <c r="C140" s="48"/>
    </row>
    <row r="141" spans="1:3" ht="21" customHeight="1">
      <c r="A141" s="46"/>
      <c r="B141" s="47"/>
      <c r="C141" s="48"/>
    </row>
    <row r="142" spans="1:3" ht="21" customHeight="1">
      <c r="A142" s="46"/>
      <c r="B142" s="47"/>
      <c r="C142" s="48"/>
    </row>
    <row r="143" spans="1:3" ht="21" customHeight="1">
      <c r="A143" s="46"/>
      <c r="B143" s="47"/>
      <c r="C143" s="48"/>
    </row>
    <row r="144" spans="1:3" ht="21" customHeight="1">
      <c r="A144" s="46"/>
      <c r="B144" s="47"/>
      <c r="C144" s="48"/>
    </row>
    <row r="145" spans="1:3" ht="21" customHeight="1">
      <c r="A145" s="46"/>
      <c r="B145" s="47"/>
      <c r="C145" s="48"/>
    </row>
    <row r="146" spans="1:3" ht="21" customHeight="1">
      <c r="A146" s="46"/>
      <c r="B146" s="47"/>
      <c r="C146" s="48"/>
    </row>
    <row r="147" spans="1:3" ht="21" customHeight="1">
      <c r="A147" s="46"/>
      <c r="B147" s="47"/>
      <c r="C147" s="48"/>
    </row>
    <row r="148" spans="1:3" ht="21" customHeight="1">
      <c r="A148" s="46"/>
      <c r="B148" s="47"/>
      <c r="C148" s="48"/>
    </row>
    <row r="149" spans="1:3" ht="21" customHeight="1">
      <c r="A149" s="46"/>
      <c r="B149" s="47"/>
      <c r="C149" s="48"/>
    </row>
    <row r="150" spans="1:3" ht="21" customHeight="1">
      <c r="A150" s="46"/>
      <c r="B150" s="47"/>
      <c r="C150" s="48"/>
    </row>
    <row r="151" spans="1:3" ht="21" customHeight="1">
      <c r="A151" s="46"/>
      <c r="B151" s="47"/>
      <c r="C151" s="48"/>
    </row>
    <row r="152" spans="1:3" ht="21" customHeight="1">
      <c r="A152" s="46"/>
      <c r="B152" s="47"/>
      <c r="C152" s="48"/>
    </row>
    <row r="153" spans="1:3" ht="21" customHeight="1">
      <c r="A153" s="46"/>
      <c r="B153" s="47"/>
      <c r="C153" s="48"/>
    </row>
    <row r="154" spans="1:3" ht="21" customHeight="1">
      <c r="A154" s="46"/>
      <c r="B154" s="47"/>
      <c r="C154" s="48"/>
    </row>
    <row r="155" spans="1:3" ht="21" customHeight="1">
      <c r="A155" s="46"/>
      <c r="B155" s="47"/>
      <c r="C155" s="48"/>
    </row>
    <row r="156" spans="1:3" ht="21" customHeight="1">
      <c r="A156" s="46"/>
      <c r="B156" s="47"/>
      <c r="C156" s="48"/>
    </row>
    <row r="157" spans="1:3" ht="21" customHeight="1">
      <c r="A157" s="46"/>
      <c r="B157" s="47"/>
      <c r="C157" s="48"/>
    </row>
    <row r="158" spans="1:3" ht="21" customHeight="1">
      <c r="A158" s="46"/>
      <c r="B158" s="47"/>
      <c r="C158" s="48"/>
    </row>
    <row r="159" spans="1:3" ht="21" customHeight="1">
      <c r="A159" s="46"/>
      <c r="B159" s="47"/>
      <c r="C159" s="48"/>
    </row>
    <row r="160" spans="1:3" ht="21" customHeight="1">
      <c r="A160" s="46"/>
      <c r="B160" s="47"/>
      <c r="C160" s="48"/>
    </row>
    <row r="161" spans="1:3" ht="21" customHeight="1">
      <c r="A161" s="46"/>
      <c r="B161" s="47"/>
      <c r="C161" s="48"/>
    </row>
    <row r="162" spans="1:3" ht="21" customHeight="1">
      <c r="A162" s="46"/>
      <c r="B162" s="47"/>
      <c r="C162" s="48"/>
    </row>
    <row r="163" spans="1:3" ht="21" customHeight="1">
      <c r="A163" s="46"/>
      <c r="B163" s="47"/>
      <c r="C163" s="48"/>
    </row>
    <row r="164" spans="1:3" ht="21" customHeight="1">
      <c r="A164" s="46"/>
      <c r="B164" s="47"/>
      <c r="C164" s="48"/>
    </row>
    <row r="165" spans="1:3" ht="21" customHeight="1">
      <c r="A165" s="46"/>
      <c r="B165" s="47"/>
      <c r="C165" s="48"/>
    </row>
    <row r="166" spans="1:3" ht="21" customHeight="1">
      <c r="A166" s="46"/>
      <c r="B166" s="47"/>
      <c r="C166" s="48"/>
    </row>
    <row r="167" spans="1:3" ht="21" customHeight="1">
      <c r="A167" s="46"/>
      <c r="B167" s="47"/>
      <c r="C167" s="48"/>
    </row>
    <row r="168" spans="1:3" ht="21" customHeight="1">
      <c r="A168" s="46"/>
      <c r="B168" s="47"/>
      <c r="C168" s="48"/>
    </row>
    <row r="169" spans="1:3" ht="21" customHeight="1">
      <c r="A169" s="46"/>
      <c r="B169" s="47"/>
      <c r="C169" s="48"/>
    </row>
    <row r="170" spans="1:3" ht="21" customHeight="1">
      <c r="A170" s="46"/>
      <c r="B170" s="47"/>
      <c r="C170" s="48"/>
    </row>
    <row r="171" spans="1:3" ht="21" customHeight="1">
      <c r="A171" s="46"/>
      <c r="B171" s="47"/>
      <c r="C171" s="48"/>
    </row>
    <row r="172" spans="1:3" ht="21" customHeight="1">
      <c r="A172" s="46"/>
      <c r="B172" s="47"/>
      <c r="C172" s="48"/>
    </row>
    <row r="173" spans="1:3" ht="21" customHeight="1">
      <c r="A173" s="46"/>
      <c r="B173" s="47"/>
      <c r="C173" s="48"/>
    </row>
    <row r="174" spans="1:3" ht="21" customHeight="1">
      <c r="A174" s="46"/>
      <c r="B174" s="47"/>
      <c r="C174" s="48"/>
    </row>
    <row r="175" spans="1:3" ht="21" customHeight="1">
      <c r="A175" s="46"/>
      <c r="B175" s="47"/>
      <c r="C175" s="48"/>
    </row>
    <row r="176" spans="1:3" ht="21" customHeight="1">
      <c r="A176" s="46"/>
      <c r="B176" s="47"/>
      <c r="C176" s="48"/>
    </row>
    <row r="177" spans="1:3" ht="21" customHeight="1">
      <c r="A177" s="46"/>
      <c r="B177" s="47"/>
      <c r="C177" s="48"/>
    </row>
    <row r="178" spans="1:3" ht="21" customHeight="1">
      <c r="A178" s="46"/>
      <c r="B178" s="47"/>
      <c r="C178" s="48"/>
    </row>
    <row r="179" spans="1:3" ht="21" customHeight="1">
      <c r="A179" s="46"/>
      <c r="B179" s="47"/>
      <c r="C179" s="48"/>
    </row>
    <row r="180" spans="1:3" ht="21" customHeight="1">
      <c r="A180" s="46"/>
      <c r="B180" s="47"/>
      <c r="C180" s="48"/>
    </row>
    <row r="181" spans="1:3" ht="21" customHeight="1">
      <c r="A181" s="46"/>
      <c r="B181" s="47"/>
      <c r="C181" s="48"/>
    </row>
    <row r="182" spans="1:3" ht="21" customHeight="1">
      <c r="A182" s="46"/>
      <c r="B182" s="47"/>
      <c r="C182" s="48"/>
    </row>
    <row r="183" spans="1:3" ht="21" customHeight="1">
      <c r="A183" s="46"/>
      <c r="B183" s="47"/>
      <c r="C183" s="48"/>
    </row>
    <row r="184" spans="1:3" ht="21" customHeight="1">
      <c r="A184" s="46"/>
      <c r="B184" s="47"/>
      <c r="C184" s="48"/>
    </row>
    <row r="185" spans="1:3" ht="21" customHeight="1">
      <c r="A185" s="46"/>
      <c r="B185" s="47"/>
      <c r="C185" s="48"/>
    </row>
    <row r="186" spans="1:3" ht="21" customHeight="1">
      <c r="A186" s="46"/>
      <c r="B186" s="47"/>
      <c r="C186" s="48"/>
    </row>
    <row r="187" spans="1:3" ht="21" customHeight="1">
      <c r="A187" s="46"/>
      <c r="B187" s="47"/>
      <c r="C187" s="48"/>
    </row>
    <row r="188" spans="1:3" ht="21" customHeight="1">
      <c r="A188" s="46"/>
      <c r="B188" s="47"/>
      <c r="C188" s="48"/>
    </row>
    <row r="189" spans="1:3" ht="21" customHeight="1">
      <c r="A189" s="46"/>
      <c r="B189" s="47"/>
      <c r="C189" s="48"/>
    </row>
    <row r="190" spans="1:3" ht="21" customHeight="1">
      <c r="A190" s="46"/>
      <c r="B190" s="47"/>
      <c r="C190" s="48"/>
    </row>
    <row r="191" spans="1:3" ht="21" customHeight="1">
      <c r="A191" s="46"/>
      <c r="B191" s="47"/>
      <c r="C191" s="48"/>
    </row>
    <row r="192" spans="1:3" ht="21" customHeight="1">
      <c r="A192" s="46"/>
      <c r="B192" s="47"/>
      <c r="C192" s="48"/>
    </row>
    <row r="193" spans="1:3" ht="21" customHeight="1">
      <c r="A193" s="46"/>
      <c r="B193" s="47"/>
      <c r="C193" s="48"/>
    </row>
    <row r="194" spans="1:3" ht="21" customHeight="1">
      <c r="A194" s="46"/>
      <c r="B194" s="47"/>
      <c r="C194" s="48"/>
    </row>
    <row r="195" spans="1:3" ht="21" customHeight="1">
      <c r="A195" s="46"/>
      <c r="B195" s="47"/>
      <c r="C195" s="48"/>
    </row>
    <row r="196" spans="1:3" ht="21" customHeight="1">
      <c r="A196" s="46"/>
      <c r="B196" s="47"/>
      <c r="C196" s="48"/>
    </row>
    <row r="197" spans="1:3" ht="21" customHeight="1">
      <c r="A197" s="46"/>
      <c r="B197" s="47"/>
      <c r="C197" s="48"/>
    </row>
    <row r="198" spans="1:3" ht="21" customHeight="1">
      <c r="A198" s="46"/>
      <c r="B198" s="47"/>
      <c r="C198" s="48"/>
    </row>
    <row r="199" spans="1:3" ht="21" customHeight="1">
      <c r="A199" s="46"/>
      <c r="B199" s="47"/>
      <c r="C199" s="48"/>
    </row>
    <row r="200" spans="1:3" ht="21" customHeight="1">
      <c r="A200" s="46"/>
      <c r="B200" s="47"/>
      <c r="C200" s="48"/>
    </row>
    <row r="201" spans="1:3" ht="21" customHeight="1">
      <c r="A201" s="46"/>
      <c r="B201" s="47"/>
      <c r="C201" s="48"/>
    </row>
    <row r="202" spans="1:3" ht="21" customHeight="1">
      <c r="A202" s="46"/>
      <c r="B202" s="47"/>
      <c r="C202" s="48"/>
    </row>
    <row r="203" spans="1:3" ht="21" customHeight="1">
      <c r="A203" s="46"/>
      <c r="B203" s="47"/>
      <c r="C203" s="48"/>
    </row>
    <row r="204" spans="1:3" ht="21" customHeight="1">
      <c r="A204" s="46"/>
      <c r="B204" s="47"/>
      <c r="C204" s="48"/>
    </row>
    <row r="205" spans="1:3" ht="21" customHeight="1">
      <c r="A205" s="46"/>
      <c r="B205" s="47"/>
      <c r="C205" s="48"/>
    </row>
    <row r="206" spans="1:3" ht="21" customHeight="1">
      <c r="A206" s="46"/>
      <c r="B206" s="47"/>
      <c r="C206" s="48"/>
    </row>
    <row r="207" spans="1:3" ht="21" customHeight="1">
      <c r="A207" s="46"/>
      <c r="B207" s="47"/>
      <c r="C207" s="48"/>
    </row>
    <row r="208" spans="1:3" ht="21" customHeight="1">
      <c r="A208" s="46"/>
      <c r="B208" s="47"/>
      <c r="C208" s="48"/>
    </row>
    <row r="209" spans="1:3" ht="21" customHeight="1">
      <c r="A209" s="46"/>
      <c r="B209" s="47"/>
      <c r="C209" s="48"/>
    </row>
    <row r="210" spans="1:3" ht="21" customHeight="1">
      <c r="A210" s="46"/>
      <c r="B210" s="47"/>
      <c r="C210" s="48"/>
    </row>
    <row r="211" spans="1:3" ht="21" customHeight="1">
      <c r="A211" s="46"/>
      <c r="B211" s="47"/>
      <c r="C211" s="48"/>
    </row>
    <row r="212" spans="1:3" ht="21" customHeight="1">
      <c r="A212" s="46"/>
      <c r="B212" s="47"/>
      <c r="C212" s="48"/>
    </row>
    <row r="213" spans="1:3" ht="21" customHeight="1">
      <c r="A213" s="46"/>
      <c r="B213" s="47"/>
      <c r="C213" s="48"/>
    </row>
    <row r="214" spans="1:3" ht="21" customHeight="1">
      <c r="A214" s="46"/>
      <c r="B214" s="47"/>
      <c r="C214" s="48"/>
    </row>
    <row r="215" spans="1:3" ht="21" customHeight="1">
      <c r="A215" s="46"/>
      <c r="B215" s="47"/>
      <c r="C215" s="48"/>
    </row>
    <row r="216" spans="1:3" ht="21" customHeight="1">
      <c r="A216" s="46"/>
      <c r="B216" s="47"/>
      <c r="C216" s="48"/>
    </row>
    <row r="217" spans="1:3" ht="21" customHeight="1">
      <c r="A217" s="46"/>
      <c r="B217" s="47"/>
      <c r="C217" s="48"/>
    </row>
    <row r="218" spans="1:3" ht="21" customHeight="1">
      <c r="A218" s="46"/>
      <c r="B218" s="47"/>
      <c r="C218" s="48"/>
    </row>
    <row r="219" spans="1:3" ht="21" customHeight="1">
      <c r="A219" s="46"/>
      <c r="B219" s="47"/>
      <c r="C219" s="48"/>
    </row>
    <row r="220" spans="1:3" ht="21" customHeight="1">
      <c r="A220" s="46"/>
      <c r="B220" s="47"/>
      <c r="C220" s="48"/>
    </row>
    <row r="221" spans="1:3" ht="21" customHeight="1">
      <c r="A221" s="46"/>
      <c r="B221" s="47"/>
      <c r="C221" s="48"/>
    </row>
    <row r="222" spans="1:3" ht="21" customHeight="1">
      <c r="A222" s="46"/>
      <c r="B222" s="47"/>
      <c r="C222" s="48"/>
    </row>
    <row r="223" spans="1:3" ht="21" customHeight="1">
      <c r="A223" s="46"/>
      <c r="B223" s="47"/>
      <c r="C223" s="48"/>
    </row>
    <row r="224" spans="1:3" ht="21" customHeight="1">
      <c r="A224" s="46"/>
      <c r="B224" s="47"/>
      <c r="C224" s="48"/>
    </row>
    <row r="225" spans="1:3" ht="21" customHeight="1">
      <c r="A225" s="46"/>
      <c r="B225" s="47"/>
      <c r="C225" s="48"/>
    </row>
    <row r="226" spans="1:3" ht="21" customHeight="1">
      <c r="A226" s="46"/>
      <c r="B226" s="47"/>
      <c r="C226" s="48"/>
    </row>
    <row r="227" spans="1:3" ht="21" customHeight="1">
      <c r="A227" s="46"/>
      <c r="B227" s="47"/>
      <c r="C227" s="48"/>
    </row>
    <row r="228" spans="1:3" ht="21" customHeight="1">
      <c r="A228" s="46"/>
      <c r="B228" s="47"/>
      <c r="C228" s="48"/>
    </row>
    <row r="229" spans="1:3" ht="21" customHeight="1">
      <c r="A229" s="46"/>
      <c r="B229" s="47"/>
      <c r="C229" s="48"/>
    </row>
    <row r="230" spans="1:3" ht="21" customHeight="1">
      <c r="A230" s="46"/>
      <c r="B230" s="47"/>
      <c r="C230" s="48"/>
    </row>
    <row r="231" spans="1:3" ht="21" customHeight="1">
      <c r="A231" s="46"/>
      <c r="B231" s="47"/>
      <c r="C231" s="48"/>
    </row>
    <row r="232" spans="1:3" ht="21" customHeight="1">
      <c r="A232" s="46"/>
      <c r="B232" s="47"/>
      <c r="C232" s="48"/>
    </row>
    <row r="233" spans="1:3" ht="21" customHeight="1">
      <c r="A233" s="46"/>
      <c r="B233" s="47"/>
      <c r="C233" s="48"/>
    </row>
    <row r="234" spans="1:3" ht="21" customHeight="1">
      <c r="A234" s="46"/>
      <c r="B234" s="47"/>
      <c r="C234" s="48"/>
    </row>
    <row r="235" spans="1:3" ht="21" customHeight="1">
      <c r="A235" s="46"/>
      <c r="B235" s="47"/>
      <c r="C235" s="48"/>
    </row>
    <row r="236" spans="1:3" ht="21" customHeight="1">
      <c r="A236" s="46"/>
      <c r="B236" s="47"/>
      <c r="C236" s="48"/>
    </row>
    <row r="237" spans="1:3" ht="21" customHeight="1">
      <c r="A237" s="46"/>
      <c r="B237" s="47"/>
      <c r="C237" s="48"/>
    </row>
    <row r="238" spans="1:3" ht="21" customHeight="1">
      <c r="A238" s="46"/>
      <c r="B238" s="47"/>
      <c r="C238" s="48"/>
    </row>
    <row r="239" spans="1:3" ht="21" customHeight="1">
      <c r="A239" s="46"/>
      <c r="B239" s="47"/>
      <c r="C239" s="48"/>
    </row>
    <row r="240" spans="1:3" ht="21" customHeight="1">
      <c r="A240" s="46"/>
      <c r="B240" s="47"/>
      <c r="C240" s="48"/>
    </row>
    <row r="241" spans="1:3" ht="21" customHeight="1">
      <c r="A241" s="46"/>
      <c r="B241" s="47"/>
      <c r="C241" s="48"/>
    </row>
    <row r="242" spans="1:3" ht="21" customHeight="1">
      <c r="A242" s="46"/>
      <c r="B242" s="47"/>
      <c r="C242" s="48"/>
    </row>
    <row r="243" spans="1:3" ht="21" customHeight="1">
      <c r="A243" s="46"/>
      <c r="B243" s="47"/>
      <c r="C243" s="48"/>
    </row>
    <row r="244" spans="1:3" ht="21" customHeight="1">
      <c r="A244" s="46"/>
      <c r="B244" s="47"/>
      <c r="C244" s="48"/>
    </row>
    <row r="245" spans="1:3" ht="21" customHeight="1">
      <c r="A245" s="46"/>
      <c r="B245" s="47"/>
      <c r="C245" s="48"/>
    </row>
    <row r="246" spans="1:3" ht="21" customHeight="1">
      <c r="A246" s="46"/>
      <c r="B246" s="47"/>
      <c r="C246" s="48"/>
    </row>
    <row r="247" spans="1:3" ht="21" customHeight="1">
      <c r="A247" s="46"/>
      <c r="B247" s="47"/>
      <c r="C247" s="48"/>
    </row>
    <row r="248" spans="1:3" ht="21" customHeight="1">
      <c r="A248" s="46"/>
      <c r="B248" s="47"/>
      <c r="C248" s="48"/>
    </row>
    <row r="249" spans="1:3" ht="21" customHeight="1">
      <c r="A249" s="46"/>
      <c r="B249" s="47"/>
      <c r="C249" s="48"/>
    </row>
    <row r="250" spans="1:3" ht="21" customHeight="1">
      <c r="A250" s="46"/>
      <c r="B250" s="47"/>
      <c r="C250" s="48"/>
    </row>
    <row r="251" spans="1:3" ht="21" customHeight="1">
      <c r="A251" s="46"/>
      <c r="B251" s="47"/>
      <c r="C251" s="48"/>
    </row>
    <row r="252" spans="1:3" ht="21" customHeight="1">
      <c r="A252" s="46"/>
      <c r="B252" s="47"/>
      <c r="C252" s="48"/>
    </row>
    <row r="253" spans="1:3" ht="21" customHeight="1">
      <c r="A253" s="46"/>
      <c r="B253" s="47"/>
      <c r="C253" s="48"/>
    </row>
    <row r="254" spans="1:3" ht="21" customHeight="1">
      <c r="A254" s="46"/>
      <c r="B254" s="47"/>
      <c r="C254" s="48"/>
    </row>
    <row r="255" spans="1:3" ht="21" customHeight="1">
      <c r="A255" s="46"/>
      <c r="B255" s="47"/>
      <c r="C255" s="48"/>
    </row>
    <row r="256" spans="1:3" ht="21" customHeight="1">
      <c r="A256" s="46"/>
      <c r="B256" s="47"/>
      <c r="C256" s="48"/>
    </row>
    <row r="257" spans="1:3" ht="21" customHeight="1">
      <c r="A257" s="46"/>
      <c r="B257" s="47"/>
      <c r="C257" s="48"/>
    </row>
    <row r="258" spans="1:3" ht="21" customHeight="1">
      <c r="A258" s="46"/>
      <c r="B258" s="47"/>
      <c r="C258" s="48"/>
    </row>
    <row r="259" spans="1:3" ht="21" customHeight="1">
      <c r="A259" s="46"/>
      <c r="B259" s="47"/>
      <c r="C259" s="48"/>
    </row>
    <row r="260" spans="1:3" ht="21" customHeight="1">
      <c r="A260" s="46"/>
      <c r="B260" s="47"/>
      <c r="C260" s="48"/>
    </row>
    <row r="261" spans="1:3" ht="21" customHeight="1">
      <c r="A261" s="46"/>
      <c r="B261" s="47"/>
      <c r="C261" s="48"/>
    </row>
    <row r="262" spans="1:3" ht="21" customHeight="1">
      <c r="A262" s="46"/>
      <c r="B262" s="47"/>
      <c r="C262" s="48"/>
    </row>
    <row r="263" spans="1:3" ht="21" customHeight="1">
      <c r="A263" s="46"/>
      <c r="B263" s="47"/>
      <c r="C263" s="48"/>
    </row>
    <row r="264" spans="1:3" ht="21" customHeight="1">
      <c r="A264" s="46"/>
      <c r="B264" s="47"/>
      <c r="C264" s="48"/>
    </row>
    <row r="265" spans="1:3" ht="21" customHeight="1">
      <c r="A265" s="46"/>
      <c r="B265" s="47"/>
      <c r="C265" s="48"/>
    </row>
    <row r="266" spans="1:3" ht="21" customHeight="1">
      <c r="A266" s="46"/>
      <c r="B266" s="47"/>
      <c r="C266" s="48"/>
    </row>
    <row r="267" spans="1:3" ht="21" customHeight="1">
      <c r="A267" s="46"/>
      <c r="B267" s="47"/>
      <c r="C267" s="48"/>
    </row>
    <row r="268" spans="1:3" ht="21" customHeight="1">
      <c r="A268" s="46"/>
      <c r="B268" s="47"/>
      <c r="C268" s="48"/>
    </row>
    <row r="269" spans="1:3" ht="21" customHeight="1">
      <c r="A269" s="46"/>
      <c r="B269" s="47"/>
      <c r="C269" s="48"/>
    </row>
    <row r="270" spans="1:3" ht="21" customHeight="1">
      <c r="A270" s="46"/>
      <c r="B270" s="47"/>
      <c r="C270" s="48"/>
    </row>
    <row r="271" spans="1:3" ht="21" customHeight="1">
      <c r="A271" s="46"/>
      <c r="B271" s="47"/>
      <c r="C271" s="48"/>
    </row>
    <row r="272" spans="1:3" ht="21" customHeight="1">
      <c r="A272" s="46"/>
      <c r="B272" s="47"/>
      <c r="C272" s="48"/>
    </row>
    <row r="273" spans="1:3" ht="21" customHeight="1">
      <c r="A273" s="46"/>
      <c r="B273" s="47"/>
      <c r="C273" s="48"/>
    </row>
    <row r="274" spans="1:3" ht="21" customHeight="1">
      <c r="A274" s="46"/>
      <c r="B274" s="47"/>
      <c r="C274" s="48"/>
    </row>
    <row r="275" spans="1:3" ht="21" customHeight="1">
      <c r="A275" s="46"/>
      <c r="B275" s="47"/>
      <c r="C275" s="48"/>
    </row>
    <row r="276" spans="1:3" ht="21" customHeight="1">
      <c r="A276" s="46"/>
      <c r="B276" s="47"/>
      <c r="C276" s="48"/>
    </row>
    <row r="277" spans="1:3" ht="21" customHeight="1">
      <c r="A277" s="46"/>
      <c r="B277" s="47"/>
      <c r="C277" s="48"/>
    </row>
    <row r="278" spans="1:3" ht="21" customHeight="1">
      <c r="A278" s="46"/>
      <c r="B278" s="47"/>
      <c r="C278" s="48"/>
    </row>
    <row r="279" spans="1:3" ht="21" customHeight="1">
      <c r="A279" s="46"/>
      <c r="B279" s="47"/>
      <c r="C279" s="48"/>
    </row>
    <row r="280" spans="1:3" ht="21" customHeight="1">
      <c r="A280" s="46"/>
      <c r="B280" s="47"/>
      <c r="C280" s="48"/>
    </row>
    <row r="281" spans="1:3" ht="21" customHeight="1">
      <c r="A281" s="46"/>
      <c r="B281" s="47"/>
      <c r="C281" s="48"/>
    </row>
    <row r="282" spans="1:3" ht="21" customHeight="1">
      <c r="A282" s="46"/>
      <c r="B282" s="47"/>
      <c r="C282" s="48"/>
    </row>
    <row r="283" spans="1:3" ht="21" customHeight="1">
      <c r="A283" s="46"/>
      <c r="B283" s="47"/>
      <c r="C283" s="48"/>
    </row>
    <row r="284" spans="1:3" ht="21" customHeight="1">
      <c r="A284" s="46"/>
      <c r="B284" s="47"/>
      <c r="C284" s="48"/>
    </row>
    <row r="285" spans="1:3" ht="21" customHeight="1">
      <c r="A285" s="46"/>
      <c r="B285" s="47"/>
      <c r="C285" s="48"/>
    </row>
    <row r="286" spans="1:3" ht="21" customHeight="1">
      <c r="A286" s="46"/>
      <c r="B286" s="47"/>
      <c r="C286" s="48"/>
    </row>
    <row r="287" spans="1:3" ht="21" customHeight="1">
      <c r="A287" s="46"/>
      <c r="B287" s="47"/>
      <c r="C287" s="48"/>
    </row>
    <row r="288" spans="1:3" ht="21" customHeight="1">
      <c r="A288" s="46"/>
      <c r="B288" s="47"/>
      <c r="C288" s="48"/>
    </row>
    <row r="289" spans="1:3" ht="21" customHeight="1">
      <c r="A289" s="46"/>
      <c r="B289" s="47"/>
      <c r="C289" s="48"/>
    </row>
    <row r="290" spans="1:3" ht="21" customHeight="1">
      <c r="A290" s="46"/>
      <c r="B290" s="47"/>
      <c r="C290" s="48"/>
    </row>
    <row r="291" spans="1:3" ht="21" customHeight="1">
      <c r="A291" s="46"/>
      <c r="B291" s="47"/>
      <c r="C291" s="48"/>
    </row>
    <row r="292" spans="1:3" ht="21" customHeight="1">
      <c r="A292" s="46"/>
      <c r="B292" s="47"/>
      <c r="C292" s="48"/>
    </row>
    <row r="293" spans="1:3" ht="21" customHeight="1">
      <c r="A293" s="46"/>
      <c r="B293" s="47"/>
      <c r="C293" s="48"/>
    </row>
    <row r="294" spans="1:3" ht="21" customHeight="1">
      <c r="A294" s="46"/>
      <c r="B294" s="47"/>
      <c r="C294" s="48"/>
    </row>
    <row r="295" spans="1:3" ht="21" customHeight="1">
      <c r="A295" s="46"/>
      <c r="B295" s="47"/>
      <c r="C295" s="48"/>
    </row>
    <row r="296" spans="1:3" ht="21" customHeight="1">
      <c r="A296" s="46"/>
      <c r="B296" s="47"/>
      <c r="C296" s="48"/>
    </row>
    <row r="297" spans="1:3" ht="21" customHeight="1">
      <c r="A297" s="46"/>
      <c r="B297" s="47"/>
      <c r="C297" s="48"/>
    </row>
    <row r="298" spans="1:3" ht="21" customHeight="1">
      <c r="A298" s="46"/>
      <c r="B298" s="47"/>
      <c r="C298" s="48"/>
    </row>
    <row r="299" spans="1:3" ht="21" customHeight="1">
      <c r="A299" s="46"/>
      <c r="B299" s="47"/>
      <c r="C299" s="48"/>
    </row>
    <row r="300" spans="1:3" ht="21" customHeight="1">
      <c r="A300" s="46"/>
      <c r="B300" s="47"/>
      <c r="C300" s="48"/>
    </row>
    <row r="301" spans="1:3" ht="21" customHeight="1">
      <c r="A301" s="46"/>
      <c r="B301" s="47"/>
      <c r="C301" s="48"/>
    </row>
    <row r="302" spans="1:3" ht="21" customHeight="1">
      <c r="A302" s="46"/>
      <c r="B302" s="47"/>
      <c r="C302" s="48"/>
    </row>
    <row r="303" spans="1:3" ht="21" customHeight="1">
      <c r="A303" s="46"/>
      <c r="B303" s="47"/>
      <c r="C303" s="48"/>
    </row>
    <row r="304" spans="1:3" ht="21" customHeight="1">
      <c r="A304" s="46"/>
      <c r="B304" s="47"/>
      <c r="C304" s="48"/>
    </row>
    <row r="305" spans="1:3" ht="21" customHeight="1">
      <c r="A305" s="46"/>
      <c r="B305" s="47"/>
      <c r="C305" s="48"/>
    </row>
    <row r="306" spans="1:3" ht="21" customHeight="1">
      <c r="A306" s="46"/>
      <c r="B306" s="47"/>
      <c r="C306" s="48"/>
    </row>
    <row r="307" spans="1:3" ht="21" customHeight="1">
      <c r="A307" s="46"/>
      <c r="B307" s="47"/>
      <c r="C307" s="48"/>
    </row>
    <row r="308" spans="1:3" ht="21" customHeight="1">
      <c r="A308" s="46"/>
      <c r="B308" s="47"/>
      <c r="C308" s="48"/>
    </row>
    <row r="309" spans="1:3" ht="21" customHeight="1">
      <c r="A309" s="46"/>
      <c r="B309" s="47"/>
      <c r="C309" s="48"/>
    </row>
    <row r="310" spans="1:3" ht="21" customHeight="1">
      <c r="A310" s="46"/>
      <c r="B310" s="47"/>
      <c r="C310" s="48"/>
    </row>
    <row r="311" spans="1:3" ht="21" customHeight="1">
      <c r="A311" s="46"/>
      <c r="B311" s="47"/>
      <c r="C311" s="48"/>
    </row>
    <row r="312" spans="1:3" ht="21" customHeight="1">
      <c r="A312" s="46"/>
      <c r="B312" s="47"/>
      <c r="C312" s="48"/>
    </row>
    <row r="313" spans="1:3" ht="21" customHeight="1">
      <c r="A313" s="46"/>
      <c r="B313" s="47"/>
      <c r="C313" s="48"/>
    </row>
    <row r="314" spans="1:3" ht="21" customHeight="1">
      <c r="A314" s="46"/>
      <c r="B314" s="47"/>
      <c r="C314" s="48"/>
    </row>
    <row r="315" spans="1:3" ht="21" customHeight="1">
      <c r="A315" s="46"/>
      <c r="B315" s="47"/>
      <c r="C315" s="48"/>
    </row>
    <row r="316" spans="1:3" ht="21" customHeight="1">
      <c r="A316" s="46"/>
      <c r="B316" s="47"/>
      <c r="C316" s="48"/>
    </row>
    <row r="317" spans="1:3" ht="21" customHeight="1">
      <c r="A317" s="46"/>
      <c r="B317" s="47"/>
      <c r="C317" s="48"/>
    </row>
    <row r="318" spans="1:3" ht="21" customHeight="1">
      <c r="A318" s="46"/>
      <c r="B318" s="47"/>
      <c r="C318" s="48"/>
    </row>
    <row r="319" spans="1:3" ht="21" customHeight="1">
      <c r="A319" s="46"/>
      <c r="B319" s="47"/>
      <c r="C319" s="48"/>
    </row>
    <row r="320" spans="1:3" ht="21" customHeight="1">
      <c r="A320" s="46"/>
      <c r="B320" s="47"/>
      <c r="C320" s="48"/>
    </row>
    <row r="321" spans="1:3" ht="21" customHeight="1">
      <c r="A321" s="46"/>
      <c r="B321" s="47"/>
      <c r="C321" s="48"/>
    </row>
    <row r="322" spans="1:3" ht="21" customHeight="1">
      <c r="A322" s="46"/>
      <c r="B322" s="47"/>
      <c r="C322" s="48"/>
    </row>
    <row r="323" spans="1:3" ht="21" customHeight="1">
      <c r="A323" s="46"/>
      <c r="B323" s="47"/>
      <c r="C323" s="48"/>
    </row>
    <row r="324" spans="1:3" ht="21" customHeight="1">
      <c r="A324" s="46"/>
      <c r="B324" s="47"/>
      <c r="C324" s="48"/>
    </row>
    <row r="325" spans="1:3" ht="21" customHeight="1">
      <c r="A325" s="46"/>
      <c r="B325" s="47"/>
      <c r="C325" s="48"/>
    </row>
    <row r="326" spans="1:3" ht="21" customHeight="1">
      <c r="A326" s="46"/>
      <c r="B326" s="47"/>
      <c r="C326" s="48"/>
    </row>
    <row r="327" spans="1:3" ht="21" customHeight="1">
      <c r="A327" s="46"/>
      <c r="B327" s="47"/>
      <c r="C327" s="48"/>
    </row>
    <row r="328" spans="1:3" ht="21" customHeight="1">
      <c r="A328" s="46"/>
      <c r="B328" s="47"/>
      <c r="C328" s="48"/>
    </row>
    <row r="329" spans="1:3" ht="21" customHeight="1">
      <c r="A329" s="46"/>
      <c r="B329" s="47"/>
      <c r="C329" s="48"/>
    </row>
    <row r="330" spans="1:3" ht="21" customHeight="1">
      <c r="A330" s="46"/>
      <c r="B330" s="47"/>
      <c r="C330" s="48"/>
    </row>
    <row r="331" spans="1:3" ht="21" customHeight="1">
      <c r="A331" s="46"/>
      <c r="B331" s="47"/>
      <c r="C331" s="48"/>
    </row>
    <row r="332" spans="1:3" ht="21" customHeight="1">
      <c r="A332" s="46"/>
      <c r="B332" s="47"/>
      <c r="C332" s="48"/>
    </row>
    <row r="333" spans="1:3" ht="21" customHeight="1">
      <c r="A333" s="46"/>
      <c r="B333" s="47"/>
      <c r="C333" s="48"/>
    </row>
    <row r="334" spans="1:3" ht="21" customHeight="1">
      <c r="A334" s="46"/>
      <c r="B334" s="47"/>
      <c r="C334" s="48"/>
    </row>
    <row r="335" spans="1:3" ht="21" customHeight="1">
      <c r="A335" s="46"/>
      <c r="B335" s="47"/>
      <c r="C335" s="48"/>
    </row>
    <row r="336" spans="1:3" ht="21" customHeight="1">
      <c r="A336" s="46"/>
      <c r="B336" s="47"/>
      <c r="C336" s="48"/>
    </row>
    <row r="337" spans="1:3" ht="21" customHeight="1">
      <c r="A337" s="46"/>
      <c r="B337" s="47"/>
      <c r="C337" s="48"/>
    </row>
    <row r="338" spans="1:3" ht="21" customHeight="1">
      <c r="A338" s="46"/>
      <c r="B338" s="47"/>
      <c r="C338" s="48"/>
    </row>
    <row r="339" spans="1:3" ht="21" customHeight="1">
      <c r="A339" s="46"/>
      <c r="B339" s="47"/>
      <c r="C339" s="48"/>
    </row>
    <row r="340" spans="1:3" ht="21" customHeight="1">
      <c r="A340" s="46"/>
      <c r="B340" s="47"/>
      <c r="C340" s="48"/>
    </row>
    <row r="341" spans="1:3" ht="21" customHeight="1">
      <c r="A341" s="46"/>
      <c r="B341" s="47"/>
      <c r="C341" s="48"/>
    </row>
    <row r="342" spans="1:3" ht="21" customHeight="1">
      <c r="A342" s="46"/>
      <c r="B342" s="47"/>
      <c r="C342" s="48"/>
    </row>
    <row r="343" spans="1:3" ht="21" customHeight="1">
      <c r="A343" s="46"/>
      <c r="B343" s="47"/>
      <c r="C343" s="48"/>
    </row>
    <row r="344" spans="1:3" ht="21" customHeight="1">
      <c r="A344" s="46"/>
      <c r="B344" s="47"/>
      <c r="C344" s="48"/>
    </row>
    <row r="345" spans="1:3" ht="21" customHeight="1">
      <c r="A345" s="46"/>
      <c r="B345" s="47"/>
      <c r="C345" s="48"/>
    </row>
    <row r="346" spans="1:3" ht="21" customHeight="1">
      <c r="A346" s="46"/>
      <c r="B346" s="47"/>
      <c r="C346" s="48"/>
    </row>
    <row r="347" spans="1:3" ht="21" customHeight="1">
      <c r="A347" s="46"/>
      <c r="B347" s="47"/>
      <c r="C347" s="48"/>
    </row>
    <row r="348" spans="1:3" ht="21" customHeight="1">
      <c r="A348" s="46"/>
      <c r="B348" s="47"/>
      <c r="C348" s="48"/>
    </row>
    <row r="349" spans="1:3" ht="21" customHeight="1">
      <c r="A349" s="46"/>
      <c r="B349" s="47"/>
      <c r="C349" s="48"/>
    </row>
    <row r="350" spans="1:3" ht="21" customHeight="1">
      <c r="A350" s="46"/>
      <c r="B350" s="47"/>
      <c r="C350" s="48"/>
    </row>
    <row r="351" spans="1:3" ht="21" customHeight="1">
      <c r="A351" s="46"/>
      <c r="B351" s="47"/>
      <c r="C351" s="48"/>
    </row>
    <row r="352" spans="1:3" ht="21" customHeight="1">
      <c r="A352" s="46"/>
      <c r="B352" s="47"/>
      <c r="C352" s="48"/>
    </row>
    <row r="353" spans="1:3" ht="21" customHeight="1">
      <c r="A353" s="46"/>
      <c r="B353" s="47"/>
      <c r="C353" s="48"/>
    </row>
    <row r="354" spans="1:3" ht="21" customHeight="1">
      <c r="A354" s="46"/>
      <c r="B354" s="47"/>
      <c r="C354" s="48"/>
    </row>
    <row r="355" spans="1:3" ht="21" customHeight="1">
      <c r="A355" s="46"/>
      <c r="B355" s="47"/>
      <c r="C355" s="48"/>
    </row>
    <row r="356" spans="1:3" ht="21" customHeight="1">
      <c r="A356" s="46"/>
      <c r="B356" s="47"/>
      <c r="C356" s="48"/>
    </row>
    <row r="357" spans="1:3" ht="21" customHeight="1">
      <c r="A357" s="46"/>
      <c r="B357" s="47"/>
      <c r="C357" s="48"/>
    </row>
    <row r="358" spans="1:3" ht="21" customHeight="1">
      <c r="A358" s="46"/>
      <c r="B358" s="47"/>
      <c r="C358" s="48"/>
    </row>
    <row r="359" spans="1:3" ht="21" customHeight="1">
      <c r="A359" s="46"/>
      <c r="B359" s="47"/>
      <c r="C359" s="48"/>
    </row>
    <row r="360" spans="1:3" ht="21" customHeight="1">
      <c r="A360" s="46"/>
      <c r="B360" s="47"/>
      <c r="C360" s="48"/>
    </row>
    <row r="361" spans="1:3" ht="21" customHeight="1">
      <c r="A361" s="46"/>
      <c r="B361" s="47"/>
      <c r="C361" s="48"/>
    </row>
    <row r="362" spans="1:3" ht="21" customHeight="1">
      <c r="A362" s="46"/>
      <c r="B362" s="47"/>
      <c r="C362" s="48"/>
    </row>
    <row r="363" spans="1:3" ht="21" customHeight="1">
      <c r="A363" s="46"/>
      <c r="B363" s="47"/>
      <c r="C363" s="48"/>
    </row>
    <row r="364" spans="1:3" ht="21" customHeight="1">
      <c r="A364" s="46"/>
      <c r="B364" s="47"/>
      <c r="C364" s="48"/>
    </row>
    <row r="365" spans="1:3" ht="21" customHeight="1">
      <c r="A365" s="46"/>
      <c r="B365" s="47"/>
      <c r="C365" s="48"/>
    </row>
    <row r="366" spans="1:3" ht="21" customHeight="1">
      <c r="A366" s="46"/>
      <c r="B366" s="47"/>
      <c r="C366" s="48"/>
    </row>
    <row r="367" spans="1:3" ht="21" customHeight="1">
      <c r="A367" s="46"/>
      <c r="B367" s="47"/>
      <c r="C367" s="48"/>
    </row>
    <row r="368" spans="1:3" ht="21" customHeight="1">
      <c r="A368" s="46"/>
      <c r="B368" s="47"/>
      <c r="C368" s="48"/>
    </row>
    <row r="369" spans="1:3" ht="21" customHeight="1">
      <c r="A369" s="46"/>
      <c r="B369" s="47"/>
      <c r="C369" s="48"/>
    </row>
    <row r="370" spans="1:3" ht="21" customHeight="1">
      <c r="A370" s="46"/>
      <c r="B370" s="47"/>
      <c r="C370" s="48"/>
    </row>
    <row r="371" spans="1:3" ht="21" customHeight="1">
      <c r="A371" s="46"/>
      <c r="B371" s="47"/>
      <c r="C371" s="48"/>
    </row>
    <row r="372" spans="1:3" ht="21" customHeight="1">
      <c r="A372" s="46"/>
      <c r="B372" s="47"/>
      <c r="C372" s="48"/>
    </row>
    <row r="373" spans="1:3" ht="21" customHeight="1">
      <c r="A373" s="46"/>
      <c r="B373" s="47"/>
      <c r="C373" s="48"/>
    </row>
    <row r="374" spans="1:3" ht="21" customHeight="1">
      <c r="A374" s="46"/>
      <c r="B374" s="47"/>
      <c r="C374" s="48"/>
    </row>
    <row r="375" spans="1:3" ht="21" customHeight="1">
      <c r="A375" s="46"/>
      <c r="B375" s="47"/>
      <c r="C375" s="48"/>
    </row>
    <row r="376" ht="21" customHeight="1"/>
    <row r="377" ht="21" customHeight="1"/>
    <row r="378" ht="21" customHeight="1"/>
    <row r="379" ht="21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T15"/>
  <sheetViews>
    <sheetView workbookViewId="0" topLeftCell="A1">
      <selection activeCell="R15" sqref="R15"/>
    </sheetView>
  </sheetViews>
  <sheetFormatPr defaultColWidth="9.16015625" defaultRowHeight="12.75" customHeight="1"/>
  <cols>
    <col min="1" max="1" width="59.5" style="12" customWidth="1"/>
    <col min="2" max="2" width="32.5" style="36" customWidth="1"/>
    <col min="3" max="198" width="6.66015625" style="9" customWidth="1"/>
    <col min="199" max="254" width="9.16015625" style="9" customWidth="1"/>
    <col min="255" max="16384" width="9.16015625" style="9" customWidth="1"/>
  </cols>
  <sheetData>
    <row r="1" ht="20.25" customHeight="1"/>
    <row r="2" spans="1:198" ht="32.25" customHeight="1">
      <c r="A2" s="37" t="s">
        <v>1172</v>
      </c>
      <c r="B2" s="3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</row>
    <row r="3" spans="1:198" ht="11.25" customHeight="1">
      <c r="A3" s="18"/>
      <c r="B3" s="1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</row>
    <row r="4" spans="1:198" ht="17.25" customHeight="1">
      <c r="A4" s="38"/>
      <c r="B4" s="39" t="s">
        <v>1049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</row>
    <row r="5" spans="1:198" s="35" customFormat="1" ht="28.5" customHeight="1">
      <c r="A5" s="22" t="s">
        <v>1173</v>
      </c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</row>
    <row r="6" spans="1:254" s="35" customFormat="1" ht="25.5" customHeight="1">
      <c r="A6" s="25" t="s">
        <v>1097</v>
      </c>
      <c r="B6" s="26" t="s">
        <v>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IT6" s="44"/>
    </row>
    <row r="7" spans="1:254" ht="45" customHeight="1">
      <c r="A7" s="41">
        <v>0</v>
      </c>
      <c r="B7" s="42"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IT7" s="45"/>
    </row>
    <row r="8" spans="1:254" ht="45" customHeight="1">
      <c r="A8" s="41"/>
      <c r="B8" s="43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IT8" s="45"/>
    </row>
    <row r="9" spans="1:254" ht="45" customHeight="1">
      <c r="A9" s="41"/>
      <c r="B9" s="4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IT9" s="45"/>
    </row>
    <row r="10" spans="1:254" ht="45" customHeight="1">
      <c r="A10" s="41"/>
      <c r="B10" s="43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IT10" s="45"/>
    </row>
    <row r="11" spans="1:254" ht="45" customHeight="1">
      <c r="A11" s="41"/>
      <c r="B11" s="4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IT11" s="45"/>
    </row>
    <row r="12" spans="1:254" ht="45" customHeight="1">
      <c r="A12" s="41"/>
      <c r="B12" s="4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IT12" s="45"/>
    </row>
    <row r="13" spans="1:254" ht="45" customHeight="1">
      <c r="A13" s="41"/>
      <c r="B13" s="4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IT13" s="45"/>
    </row>
    <row r="14" spans="1:254" ht="45" customHeight="1">
      <c r="A14" s="41"/>
      <c r="B14" s="43"/>
      <c r="IT14" s="45"/>
    </row>
    <row r="15" spans="1:254" ht="45" customHeight="1">
      <c r="A15" s="41"/>
      <c r="B15" s="43"/>
      <c r="IT15" s="45"/>
    </row>
    <row r="16" ht="20.25" customHeight="1"/>
    <row r="17" ht="20.25" customHeight="1"/>
    <row r="18" ht="20.25" customHeight="1"/>
    <row r="19" ht="20.25" customHeight="1"/>
    <row r="20" ht="20.2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R19"/>
  <sheetViews>
    <sheetView workbookViewId="0" topLeftCell="A1">
      <selection activeCell="K17" sqref="K17"/>
    </sheetView>
  </sheetViews>
  <sheetFormatPr defaultColWidth="9.33203125" defaultRowHeight="11.25"/>
  <cols>
    <col min="1" max="1" width="45.83203125" style="12" customWidth="1"/>
    <col min="2" max="2" width="12.66015625" style="12" customWidth="1"/>
    <col min="3" max="3" width="42.16015625" style="12" customWidth="1"/>
    <col min="4" max="4" width="13.5" style="12" customWidth="1"/>
    <col min="5" max="16384" width="9.33203125" style="12" customWidth="1"/>
  </cols>
  <sheetData>
    <row r="1" spans="1:4" ht="31.5" customHeight="1">
      <c r="A1" s="11"/>
      <c r="B1" s="13"/>
      <c r="C1" s="13"/>
      <c r="D1" s="13"/>
    </row>
    <row r="2" spans="1:200" s="9" customFormat="1" ht="32.25" customHeight="1">
      <c r="A2" s="14" t="s">
        <v>1174</v>
      </c>
      <c r="B2" s="15"/>
      <c r="C2" s="16"/>
      <c r="D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</row>
    <row r="3" spans="1:200" s="9" customFormat="1" ht="30" customHeight="1">
      <c r="A3" s="18"/>
      <c r="B3" s="19"/>
      <c r="C3" s="18"/>
      <c r="D3" s="20" t="s">
        <v>1049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</row>
    <row r="4" spans="1:200" s="10" customFormat="1" ht="27.75" customHeight="1">
      <c r="A4" s="22" t="s">
        <v>1095</v>
      </c>
      <c r="B4" s="23"/>
      <c r="C4" s="22" t="s">
        <v>1096</v>
      </c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</row>
    <row r="5" spans="1:200" s="10" customFormat="1" ht="27.75" customHeight="1">
      <c r="A5" s="25" t="s">
        <v>1097</v>
      </c>
      <c r="B5" s="26" t="s">
        <v>3</v>
      </c>
      <c r="C5" s="25" t="s">
        <v>1097</v>
      </c>
      <c r="D5" s="26" t="s">
        <v>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</row>
    <row r="6" spans="1:4" s="11" customFormat="1" ht="27.75" customHeight="1">
      <c r="A6" s="27" t="s">
        <v>1175</v>
      </c>
      <c r="B6" s="28">
        <v>0</v>
      </c>
      <c r="C6" s="27" t="s">
        <v>1176</v>
      </c>
      <c r="D6" s="28">
        <v>0</v>
      </c>
    </row>
    <row r="7" spans="1:4" ht="27.75" customHeight="1">
      <c r="A7" s="29" t="s">
        <v>1177</v>
      </c>
      <c r="B7" s="30">
        <v>0</v>
      </c>
      <c r="C7" s="29" t="s">
        <v>1178</v>
      </c>
      <c r="D7" s="31">
        <v>0</v>
      </c>
    </row>
    <row r="8" spans="1:4" ht="27.75" customHeight="1">
      <c r="A8" s="29" t="s">
        <v>1179</v>
      </c>
      <c r="B8" s="31">
        <v>0</v>
      </c>
      <c r="C8" s="32" t="s">
        <v>1180</v>
      </c>
      <c r="D8" s="31">
        <v>0</v>
      </c>
    </row>
    <row r="9" spans="1:4" ht="27.75" customHeight="1">
      <c r="A9" s="29" t="s">
        <v>1181</v>
      </c>
      <c r="B9" s="31">
        <v>0</v>
      </c>
      <c r="C9" s="32" t="s">
        <v>1182</v>
      </c>
      <c r="D9" s="31">
        <v>0</v>
      </c>
    </row>
    <row r="10" spans="1:4" ht="27.75" customHeight="1">
      <c r="A10" s="32" t="s">
        <v>1183</v>
      </c>
      <c r="B10" s="31">
        <v>0</v>
      </c>
      <c r="C10" s="32" t="s">
        <v>1184</v>
      </c>
      <c r="D10" s="31">
        <v>0</v>
      </c>
    </row>
    <row r="11" spans="1:4" ht="30.75" customHeight="1">
      <c r="A11" s="32" t="s">
        <v>1185</v>
      </c>
      <c r="B11" s="31">
        <v>0</v>
      </c>
      <c r="C11" s="32" t="s">
        <v>1186</v>
      </c>
      <c r="D11" s="31">
        <v>0</v>
      </c>
    </row>
    <row r="12" spans="1:4" ht="27.75" customHeight="1">
      <c r="A12" s="29"/>
      <c r="B12" s="31"/>
      <c r="C12" s="29" t="s">
        <v>380</v>
      </c>
      <c r="D12" s="31">
        <v>0</v>
      </c>
    </row>
    <row r="13" spans="1:4" ht="27.75" customHeight="1">
      <c r="A13" s="32"/>
      <c r="B13" s="31"/>
      <c r="C13" s="32" t="s">
        <v>1180</v>
      </c>
      <c r="D13" s="31">
        <v>0</v>
      </c>
    </row>
    <row r="14" spans="1:4" ht="27.75" customHeight="1">
      <c r="A14" s="33"/>
      <c r="B14" s="34"/>
      <c r="C14" s="32" t="s">
        <v>1182</v>
      </c>
      <c r="D14" s="31">
        <v>0</v>
      </c>
    </row>
    <row r="15" spans="1:4" ht="27.75" customHeight="1">
      <c r="A15" s="33"/>
      <c r="B15" s="34"/>
      <c r="C15" s="32" t="s">
        <v>1184</v>
      </c>
      <c r="D15" s="31">
        <v>0</v>
      </c>
    </row>
    <row r="16" spans="1:4" ht="27.75" customHeight="1">
      <c r="A16" s="33"/>
      <c r="B16" s="34"/>
      <c r="C16" s="32" t="s">
        <v>1186</v>
      </c>
      <c r="D16" s="31">
        <v>0</v>
      </c>
    </row>
    <row r="17" spans="1:4" ht="27.75" customHeight="1">
      <c r="A17" s="33"/>
      <c r="B17" s="34"/>
      <c r="C17" s="29" t="s">
        <v>417</v>
      </c>
      <c r="D17" s="31">
        <v>0</v>
      </c>
    </row>
    <row r="18" spans="1:4" ht="27.75" customHeight="1">
      <c r="A18" s="33"/>
      <c r="B18" s="34"/>
      <c r="C18" s="32" t="s">
        <v>1180</v>
      </c>
      <c r="D18" s="31">
        <v>0</v>
      </c>
    </row>
    <row r="19" spans="1:4" ht="27.75" customHeight="1">
      <c r="A19" s="33"/>
      <c r="B19" s="34"/>
      <c r="C19" s="32" t="s">
        <v>1186</v>
      </c>
      <c r="D19" s="31">
        <v>0</v>
      </c>
    </row>
  </sheetData>
  <sheetProtection/>
  <dataValidations count="1">
    <dataValidation type="whole" allowBlank="1" showInputMessage="1" showErrorMessage="1" error="请输入整数！" sqref="D6">
      <formula1>-100000000</formula1>
      <formula2>100000000</formula2>
    </dataValidation>
  </dataValidations>
  <printOptions horizontalCentered="1"/>
  <pageMargins left="0.38" right="0.36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张晟</cp:lastModifiedBy>
  <cp:lastPrinted>2014-10-30T01:23:24Z</cp:lastPrinted>
  <dcterms:created xsi:type="dcterms:W3CDTF">2010-04-26T08:10:12Z</dcterms:created>
  <dcterms:modified xsi:type="dcterms:W3CDTF">2024-04-01T04:33:38Z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5C9720DEF32842C38C70C0706F91D25A</vt:lpwstr>
  </property>
</Properties>
</file>