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申报表" sheetId="11" r:id="rId1"/>
    <sheet name="Sheet1" sheetId="2" r:id="rId2"/>
    <sheet name="Sheet2" sheetId="3" r:id="rId3"/>
  </sheets>
  <definedNames>
    <definedName name="_xlnm.Print_Titles" localSheetId="0">申报表!$1:$6</definedName>
    <definedName name="_xlnm._FilterDatabase" localSheetId="0" hidden="1">申报表!#REF!</definedName>
  </definedNames>
  <calcPr calcId="144525" fullCalcOnLoad="1"/>
</workbook>
</file>

<file path=xl/sharedStrings.xml><?xml version="1.0" encoding="utf-8"?>
<sst xmlns="http://schemas.openxmlformats.org/spreadsheetml/2006/main" count="41" uniqueCount="32">
  <si>
    <t>2023年铁岭县农村公益事业一事一议财政奖补村内道路建设计划申报表</t>
  </si>
  <si>
    <t xml:space="preserve">填报单位：   铁岭县                                                                                                                               单位：公里、米、人、万元                                                                                         </t>
  </si>
  <si>
    <t>顺序号</t>
  </si>
  <si>
    <t>编号</t>
  </si>
  <si>
    <t>路线名称</t>
  </si>
  <si>
    <t>工程项目</t>
  </si>
  <si>
    <r>
      <t>项目所在地（县</t>
    </r>
    <r>
      <rPr>
        <sz val="8"/>
        <rFont val="Times New Roman"/>
        <family val="1"/>
        <charset val="0"/>
      </rPr>
      <t>+</t>
    </r>
    <r>
      <rPr>
        <sz val="8"/>
        <rFont val="宋体"/>
        <charset val="134"/>
      </rPr>
      <t>乡</t>
    </r>
    <r>
      <rPr>
        <sz val="8"/>
        <rFont val="Times New Roman"/>
        <family val="1"/>
        <charset val="0"/>
      </rPr>
      <t>+</t>
    </r>
    <r>
      <rPr>
        <sz val="8"/>
        <rFont val="宋体"/>
        <charset val="134"/>
      </rPr>
      <t>村）</t>
    </r>
  </si>
  <si>
    <t>路线所在地、起止地点及区间桩号</t>
  </si>
  <si>
    <t>工程量</t>
  </si>
  <si>
    <t>宽度（米）</t>
  </si>
  <si>
    <t>投资额（万元）</t>
  </si>
  <si>
    <t>单位</t>
  </si>
  <si>
    <t>数量</t>
  </si>
  <si>
    <r>
      <t>/</t>
    </r>
    <r>
      <rPr>
        <sz val="8"/>
        <rFont val="宋体"/>
        <charset val="134"/>
      </rPr>
      <t>座</t>
    </r>
  </si>
  <si>
    <t>总投资</t>
  </si>
  <si>
    <t>村民筹资</t>
  </si>
  <si>
    <t>村民筹劳折资</t>
  </si>
  <si>
    <t>申请奖补资金</t>
  </si>
  <si>
    <t>合计</t>
  </si>
  <si>
    <t>参与筹资村民人数</t>
  </si>
  <si>
    <t>人均筹资标准</t>
  </si>
  <si>
    <t>实际出劳工日数</t>
  </si>
  <si>
    <t>折资标准</t>
  </si>
  <si>
    <t>二</t>
  </si>
  <si>
    <t>腰堡镇茨林子村</t>
  </si>
  <si>
    <t>茨林子村内道路</t>
  </si>
  <si>
    <t>水泥路面</t>
  </si>
  <si>
    <t>铁岭县腰堡镇茨林子村</t>
  </si>
  <si>
    <t>茨林子村：0.0-0.85</t>
  </si>
  <si>
    <t>公里</t>
  </si>
  <si>
    <t>茨林子村：0.0-1.3</t>
  </si>
  <si>
    <t>茨林子村：0.0-1.45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</si>
</sst>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0_);[Red]\(0.00\)"/>
    <numFmt numFmtId="179" formatCode="0_ "/>
    <numFmt numFmtId="180" formatCode="0.00_ "/>
    <numFmt numFmtId="181" formatCode="0.000_);[Red]\(0.000\)"/>
  </numFmts>
  <fonts count="28">
    <font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8"/>
      <name val="Times New Roman"/>
      <family val="1"/>
      <charset val="0"/>
    </font>
    <font>
      <b/>
      <sz val="10"/>
      <name val="宋体"/>
      <charset val="134"/>
    </font>
    <font>
      <b/>
      <sz val="8"/>
      <name val="宋体"/>
      <charset val="134"/>
    </font>
    <font>
      <b/>
      <sz val="8"/>
      <name val="仿宋"/>
      <family val="3"/>
      <charset val="134"/>
    </font>
    <font>
      <sz val="8"/>
      <name val="仿宋"/>
      <family val="3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zoomScale="115" zoomScaleNormal="115" zoomScaleSheetLayoutView="60" topLeftCell="A2" workbookViewId="0">
      <selection activeCell="U20" sqref="U20"/>
    </sheetView>
  </sheetViews>
  <sheetFormatPr defaultColWidth="9" defaultRowHeight="12"/>
  <cols>
    <col min="1" max="1" width="3.25" style="2" customWidth="1"/>
    <col min="2" max="2" width="3.375" style="2" customWidth="1"/>
    <col min="3" max="3" width="6.375" style="2" customWidth="1"/>
    <col min="4" max="4" width="5.75" style="2" customWidth="1"/>
    <col min="5" max="5" width="8.375" style="2" customWidth="1"/>
    <col min="6" max="6" width="8.75" style="3" customWidth="1"/>
    <col min="7" max="7" width="4.25" style="2" customWidth="1"/>
    <col min="8" max="8" width="7.75" style="4" customWidth="1"/>
    <col min="9" max="9" width="4.125" style="2" customWidth="1"/>
    <col min="10" max="10" width="5.625" style="2" customWidth="1"/>
    <col min="11" max="11" width="8.625" style="2" customWidth="1"/>
    <col min="12" max="12" width="5.86666666666667" style="2" customWidth="1"/>
    <col min="13" max="13" width="8.14166666666667" style="2" customWidth="1"/>
    <col min="14" max="14" width="3.375" style="2" customWidth="1"/>
    <col min="15" max="15" width="6.875" style="2" customWidth="1"/>
    <col min="16" max="16" width="7.70833333333333" style="2" customWidth="1"/>
    <col min="17" max="17" width="3.75" style="2" customWidth="1"/>
    <col min="18" max="18" width="9.125" style="4" customWidth="1"/>
    <col min="19" max="19" width="7.875" style="1" customWidth="1"/>
    <col min="20" max="20" width="6.375" style="2" customWidth="1"/>
    <col min="21" max="21" width="7.875" style="2" customWidth="1"/>
    <col min="22" max="16384" width="9" style="2"/>
  </cols>
  <sheetData>
    <row r="1" ht="22.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2.2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10.5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/>
      <c r="I3" s="7"/>
      <c r="J3" s="7" t="s">
        <v>9</v>
      </c>
      <c r="K3" s="19" t="s">
        <v>10</v>
      </c>
      <c r="L3" s="20"/>
      <c r="M3" s="20"/>
      <c r="N3" s="20"/>
      <c r="O3" s="20"/>
      <c r="P3" s="20"/>
      <c r="Q3" s="20"/>
      <c r="R3" s="20"/>
      <c r="S3" s="20"/>
      <c r="T3" s="20"/>
      <c r="U3" s="28"/>
    </row>
    <row r="4" s="1" customFormat="1" ht="10.5" customHeight="1" spans="1:21">
      <c r="A4" s="7"/>
      <c r="B4" s="7"/>
      <c r="C4" s="7"/>
      <c r="D4" s="7"/>
      <c r="E4" s="7"/>
      <c r="F4" s="8"/>
      <c r="G4" s="7" t="s">
        <v>11</v>
      </c>
      <c r="H4" s="9" t="s">
        <v>12</v>
      </c>
      <c r="I4" s="10" t="s">
        <v>13</v>
      </c>
      <c r="J4" s="7"/>
      <c r="K4" s="7" t="s">
        <v>14</v>
      </c>
      <c r="L4" s="7" t="s">
        <v>15</v>
      </c>
      <c r="M4" s="7"/>
      <c r="N4" s="7"/>
      <c r="O4" s="7" t="s">
        <v>16</v>
      </c>
      <c r="P4" s="7"/>
      <c r="Q4" s="7"/>
      <c r="R4" s="29" t="s">
        <v>17</v>
      </c>
      <c r="S4" s="30"/>
      <c r="T4" s="30"/>
      <c r="U4" s="31"/>
    </row>
    <row r="5" s="1" customFormat="1" ht="48" customHeight="1" spans="1:21">
      <c r="A5" s="7"/>
      <c r="B5" s="7"/>
      <c r="C5" s="7"/>
      <c r="D5" s="7"/>
      <c r="E5" s="7"/>
      <c r="F5" s="8"/>
      <c r="G5" s="7"/>
      <c r="H5" s="9"/>
      <c r="I5" s="10"/>
      <c r="J5" s="7"/>
      <c r="K5" s="7"/>
      <c r="L5" s="7" t="s">
        <v>18</v>
      </c>
      <c r="M5" s="7" t="s">
        <v>19</v>
      </c>
      <c r="N5" s="7" t="s">
        <v>20</v>
      </c>
      <c r="O5" s="7" t="s">
        <v>18</v>
      </c>
      <c r="P5" s="7" t="s">
        <v>21</v>
      </c>
      <c r="Q5" s="7" t="s">
        <v>22</v>
      </c>
      <c r="R5" s="32"/>
      <c r="S5" s="33"/>
      <c r="T5" s="33"/>
      <c r="U5" s="34"/>
    </row>
    <row r="6" s="1" customFormat="1" ht="24.75" customHeight="1" spans="1:2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1">
        <v>8</v>
      </c>
      <c r="I6" s="10">
        <v>9</v>
      </c>
      <c r="J6" s="10">
        <v>10</v>
      </c>
      <c r="K6" s="10">
        <v>11</v>
      </c>
      <c r="L6" s="10">
        <v>12</v>
      </c>
      <c r="M6" s="21">
        <v>13</v>
      </c>
      <c r="N6" s="10">
        <v>14</v>
      </c>
      <c r="O6" s="10">
        <v>15</v>
      </c>
      <c r="P6" s="10">
        <v>16</v>
      </c>
      <c r="Q6" s="10">
        <v>17</v>
      </c>
      <c r="R6" s="11">
        <v>27</v>
      </c>
      <c r="S6" s="35">
        <v>28</v>
      </c>
      <c r="T6" s="35">
        <v>29</v>
      </c>
      <c r="U6" s="35">
        <v>30</v>
      </c>
    </row>
    <row r="7" ht="21.75" customHeight="1" spans="1:21">
      <c r="A7" s="12"/>
      <c r="B7" s="13" t="s">
        <v>23</v>
      </c>
      <c r="C7" s="14" t="s">
        <v>24</v>
      </c>
      <c r="D7" s="14"/>
      <c r="E7" s="14"/>
      <c r="F7" s="14"/>
      <c r="G7" s="15"/>
      <c r="H7" s="16">
        <f>SUM(H8:H10)</f>
        <v>7.62</v>
      </c>
      <c r="I7" s="16"/>
      <c r="J7" s="16"/>
      <c r="K7" s="18">
        <f>L7+O7+R7</f>
        <v>207.14</v>
      </c>
      <c r="L7" s="16">
        <f>SUM(L8:L10)</f>
        <v>0</v>
      </c>
      <c r="M7" s="16">
        <f>SUM(M8:M10)</f>
        <v>0</v>
      </c>
      <c r="N7" s="16"/>
      <c r="O7" s="22">
        <f>P7*Q7/10000</f>
        <v>1.8</v>
      </c>
      <c r="P7" s="16">
        <f>SUM(P8:P10)</f>
        <v>360</v>
      </c>
      <c r="Q7" s="35">
        <v>50</v>
      </c>
      <c r="R7" s="16">
        <v>205.34</v>
      </c>
      <c r="S7" s="16">
        <v>164.26</v>
      </c>
      <c r="T7" s="16">
        <v>6.01</v>
      </c>
      <c r="U7" s="16">
        <v>35.07</v>
      </c>
    </row>
    <row r="8" ht="21" spans="1:21">
      <c r="A8" s="12"/>
      <c r="B8" s="12"/>
      <c r="C8" s="7" t="s">
        <v>25</v>
      </c>
      <c r="D8" s="7" t="s">
        <v>26</v>
      </c>
      <c r="E8" s="17" t="s">
        <v>27</v>
      </c>
      <c r="F8" s="17" t="s">
        <v>28</v>
      </c>
      <c r="G8" s="9" t="s">
        <v>29</v>
      </c>
      <c r="H8" s="18">
        <v>1.707</v>
      </c>
      <c r="I8" s="23"/>
      <c r="J8" s="24">
        <v>3.5</v>
      </c>
      <c r="K8" s="18">
        <f>L8+O8+R8</f>
        <v>54.874</v>
      </c>
      <c r="L8" s="22"/>
      <c r="M8" s="25"/>
      <c r="N8" s="25"/>
      <c r="O8" s="22">
        <f>P8*Q8/10000</f>
        <v>0.25</v>
      </c>
      <c r="P8" s="26">
        <v>50</v>
      </c>
      <c r="Q8" s="35">
        <v>50</v>
      </c>
      <c r="R8" s="36">
        <f>H8*32</f>
        <v>54.624</v>
      </c>
      <c r="S8" s="37">
        <f>R8*0.8</f>
        <v>43.6992</v>
      </c>
      <c r="T8" s="37">
        <v>1.6</v>
      </c>
      <c r="U8" s="37">
        <f>R8-S8-T8</f>
        <v>9.3248</v>
      </c>
    </row>
    <row r="9" ht="21" spans="1:21">
      <c r="A9" s="12"/>
      <c r="B9" s="12"/>
      <c r="C9" s="7" t="s">
        <v>25</v>
      </c>
      <c r="D9" s="7" t="s">
        <v>26</v>
      </c>
      <c r="E9" s="17" t="s">
        <v>27</v>
      </c>
      <c r="F9" s="17" t="s">
        <v>30</v>
      </c>
      <c r="G9" s="9" t="s">
        <v>29</v>
      </c>
      <c r="H9" s="18">
        <v>2.202</v>
      </c>
      <c r="I9" s="23"/>
      <c r="J9" s="27">
        <v>3.5</v>
      </c>
      <c r="K9" s="18">
        <f>L9+O9+R9</f>
        <v>62.406</v>
      </c>
      <c r="L9" s="22"/>
      <c r="M9" s="25"/>
      <c r="N9" s="25"/>
      <c r="O9" s="22">
        <f>P9*Q9/10000</f>
        <v>0.75</v>
      </c>
      <c r="P9" s="26">
        <v>150</v>
      </c>
      <c r="Q9" s="35">
        <v>50</v>
      </c>
      <c r="R9" s="36">
        <f>H9*28</f>
        <v>61.656</v>
      </c>
      <c r="S9" s="37">
        <f>R9*0.8</f>
        <v>49.3248</v>
      </c>
      <c r="T9" s="37">
        <v>1.8</v>
      </c>
      <c r="U9" s="37">
        <f>R9-S9-T9</f>
        <v>10.5312</v>
      </c>
    </row>
    <row r="10" ht="21" spans="1:21">
      <c r="A10" s="12"/>
      <c r="B10" s="12"/>
      <c r="C10" s="7" t="s">
        <v>25</v>
      </c>
      <c r="D10" s="7" t="s">
        <v>26</v>
      </c>
      <c r="E10" s="17" t="s">
        <v>27</v>
      </c>
      <c r="F10" s="17" t="s">
        <v>31</v>
      </c>
      <c r="G10" s="9" t="s">
        <v>29</v>
      </c>
      <c r="H10" s="18">
        <v>3.711</v>
      </c>
      <c r="I10" s="23"/>
      <c r="J10" s="27">
        <v>3</v>
      </c>
      <c r="K10" s="18">
        <f>L10+O10+R10</f>
        <v>89.864</v>
      </c>
      <c r="L10" s="22"/>
      <c r="M10" s="25"/>
      <c r="N10" s="25"/>
      <c r="O10" s="22">
        <f>P10*Q10/10000</f>
        <v>0.8</v>
      </c>
      <c r="P10" s="26">
        <v>160</v>
      </c>
      <c r="Q10" s="35">
        <v>50</v>
      </c>
      <c r="R10" s="36">
        <f>H10*24</f>
        <v>89.064</v>
      </c>
      <c r="S10" s="37">
        <f>R10*0.8</f>
        <v>71.2512</v>
      </c>
      <c r="T10" s="37">
        <v>2.6</v>
      </c>
      <c r="U10" s="37">
        <f>R10-S10-T10</f>
        <v>15.2128</v>
      </c>
    </row>
    <row r="11" spans="20:21">
      <c r="T11" s="38"/>
      <c r="U11" s="38"/>
    </row>
  </sheetData>
  <mergeCells count="18">
    <mergeCell ref="A1:U1"/>
    <mergeCell ref="A2:R2"/>
    <mergeCell ref="G3:I3"/>
    <mergeCell ref="K3:U3"/>
    <mergeCell ref="L4:N4"/>
    <mergeCell ref="O4:Q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3:J5"/>
    <mergeCell ref="K4:K5"/>
    <mergeCell ref="R4:U5"/>
  </mergeCells>
  <printOptions horizontalCentered="1"/>
  <pageMargins left="0.550694444444444" right="0.550694444444444" top="0.389583333333333" bottom="0.389583333333333" header="0.511805555555556" footer="0.51180555555555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H33" sqref="H33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脸色</cp:lastModifiedBy>
  <dcterms:created xsi:type="dcterms:W3CDTF">2017-03-09T23:51:59Z</dcterms:created>
  <cp:lastPrinted>2023-03-23T02:24:09Z</cp:lastPrinted>
  <dcterms:modified xsi:type="dcterms:W3CDTF">2023-12-12T01:27:52Z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2EEFF28DC4D6483291703AC41664D06E_13</vt:lpwstr>
  </property>
</Properties>
</file>