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91" firstSheet="4" activeTab="9"/>
  </bookViews>
  <sheets>
    <sheet name="2023年公共财政预算收入表" sheetId="1" r:id="rId1"/>
    <sheet name="2023年公共财政预算支出表" sheetId="2" r:id="rId2"/>
    <sheet name="2023年公共财政预算（功能分类）" sheetId="3" r:id="rId3"/>
    <sheet name="2023年公共财政预算（经济分类）" sheetId="4" r:id="rId4"/>
    <sheet name="2023年公共财政预算基本支出表" sheetId="5" r:id="rId5"/>
    <sheet name="2023年政府性基金基金预算" sheetId="6" r:id="rId6"/>
    <sheet name="2023年政府性基金转移支付表" sheetId="7" r:id="rId7"/>
    <sheet name="2023年政府性基金专项债务限额和余额情况表" sheetId="8" r:id="rId8"/>
    <sheet name="2023年国有资本经营收支预算表" sheetId="9" r:id="rId9"/>
    <sheet name="债务限额及余额情况" sheetId="10" r:id="rId10"/>
  </sheets>
  <definedNames>
    <definedName name="_xlnm.Print_Area" localSheetId="2">'2023年公共财政预算（功能分类）'!$D:$E</definedName>
    <definedName name="_xlnm.Print_Area">#N/A</definedName>
    <definedName name="_xlnm.Print_Titles" localSheetId="2">'2023年公共财政预算（功能分类）'!$2:$5</definedName>
    <definedName name="_xlnm.Print_Titles" localSheetId="5">'2023年政府性基金基金预算'!$2:$5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<sst xmlns="http://schemas.openxmlformats.org/spreadsheetml/2006/main" count="2888" uniqueCount="1243">
  <si>
    <t>2023年一般公共预算收入表</t>
  </si>
  <si>
    <t>项目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</si>
  <si>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</si>
  <si>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</si>
  <si>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</si>
  <si>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</si>
  <si>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</si>
  <si>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</si>
  <si>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</si>
  <si>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</si>
  <si>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 xml:space="preserve">  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</si>
  <si>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</si>
  <si>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</si>
  <si>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</si>
  <si>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</si>
  <si>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</si>
  <si>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</si>
  <si>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</si>
  <si>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</si>
  <si>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</si>
  <si>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</si>
  <si>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</si>
  <si>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</si>
  <si>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</si>
  <si>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</si>
  <si>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</si>
  <si>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</si>
  <si>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</si>
  <si>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</si>
  <si>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</si>
  <si>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</si>
  <si>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</si>
  <si>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</si>
  <si>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</si>
  <si>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</si>
  <si>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</si>
  <si>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</si>
  <si>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收入总计</t>
  </si>
  <si>
    <t>2023年一般公共预算支出表</t>
  </si>
  <si>
    <t>预算数（不含上级专项性质转移支付）金额</t>
  </si>
  <si>
    <t>当年预算类级科目比上年预算数增加或减少10%以上原因说明</t>
  </si>
  <si>
    <t xml:space="preserve">  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</si>
  <si>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</si>
  <si>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</si>
  <si>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</si>
  <si>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</si>
  <si>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</si>
  <si>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</si>
  <si>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</si>
  <si>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</si>
  <si>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</si>
  <si>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</si>
  <si>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</si>
  <si>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</si>
  <si>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</si>
  <si>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</si>
  <si>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</si>
  <si>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</si>
  <si>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</si>
  <si>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</si>
  <si>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</si>
  <si>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</si>
  <si>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</si>
  <si>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</si>
  <si>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</si>
  <si>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</si>
  <si>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</si>
  <si>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</si>
  <si>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</si>
  <si>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</si>
  <si>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</si>
  <si>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</si>
  <si>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</si>
  <si>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</si>
  <si>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</si>
  <si>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</si>
  <si>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</si>
  <si>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</si>
  <si>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</si>
  <si>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</si>
  <si>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</si>
  <si>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</si>
  <si>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</si>
  <si>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</si>
  <si>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</si>
  <si>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</si>
  <si>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</si>
  <si>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</si>
  <si>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</si>
  <si>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</si>
  <si>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</si>
  <si>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</si>
  <si>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</si>
  <si>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</si>
  <si>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</si>
  <si>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</si>
  <si>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</si>
  <si>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</si>
  <si>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</si>
  <si>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</si>
  <si>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</si>
  <si>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</si>
  <si>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</si>
  <si>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</si>
  <si>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</si>
  <si>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</si>
  <si>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</si>
  <si>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</si>
  <si>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</si>
  <si>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</si>
  <si>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</si>
  <si>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</si>
  <si>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</si>
  <si>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</si>
  <si>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</si>
  <si>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</si>
  <si>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</si>
  <si>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</si>
  <si>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</si>
  <si>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</si>
  <si>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</si>
  <si>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</si>
  <si>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</si>
  <si>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</si>
  <si>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</si>
  <si>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</si>
  <si>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</si>
  <si>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</si>
  <si>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</si>
  <si>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</si>
  <si>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</si>
  <si>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</si>
  <si>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</si>
  <si>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</si>
  <si>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</si>
  <si>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</si>
  <si>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</si>
  <si>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</si>
  <si>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</si>
  <si>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</si>
  <si>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</si>
  <si>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</si>
  <si>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</si>
  <si>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</si>
  <si>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</si>
  <si>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</si>
  <si>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</si>
  <si>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</si>
  <si>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</si>
  <si>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</si>
  <si>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</si>
  <si>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</si>
  <si>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</si>
  <si>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</si>
  <si>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</si>
  <si>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</si>
  <si>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</si>
  <si>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</si>
  <si>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</si>
  <si>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</si>
  <si>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</si>
  <si>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</si>
  <si>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</si>
  <si>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</si>
  <si>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</si>
  <si>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</si>
  <si>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</si>
  <si>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</si>
  <si>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</si>
  <si>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</si>
  <si>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</si>
  <si>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</si>
  <si>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</si>
  <si>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</si>
  <si>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</si>
  <si>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</si>
  <si>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</si>
  <si>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</si>
  <si>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其他外交支出</t>
  </si>
  <si>
    <t xml:space="preserve">      其他外交支出</t>
  </si>
  <si>
    <t xml:space="preserve">  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</si>
  <si>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</si>
  <si>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</si>
  <si>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</si>
  <si>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</si>
  <si>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</si>
  <si>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</si>
  <si>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</si>
  <si>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</si>
  <si>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</si>
  <si>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</si>
  <si>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</si>
  <si>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</si>
  <si>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</si>
  <si>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</si>
  <si>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</si>
  <si>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</si>
  <si>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</si>
  <si>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</si>
  <si>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</si>
  <si>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</si>
  <si>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</si>
  <si>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</si>
  <si>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</si>
  <si>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</si>
  <si>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</si>
  <si>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</si>
  <si>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</si>
  <si>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</si>
  <si>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</si>
  <si>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</si>
  <si>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</si>
  <si>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</si>
  <si>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</si>
  <si>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</si>
  <si>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</si>
  <si>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</si>
  <si>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</si>
  <si>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</si>
  <si>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</si>
  <si>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</si>
  <si>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</si>
  <si>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</si>
  <si>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</si>
  <si>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</si>
  <si>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</si>
  <si>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</si>
  <si>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</si>
  <si>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</si>
  <si>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</si>
  <si>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</si>
  <si>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</si>
  <si>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</si>
  <si>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</si>
  <si>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</si>
  <si>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</si>
  <si>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</si>
  <si>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</si>
  <si>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</si>
  <si>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</si>
  <si>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</si>
  <si>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</si>
  <si>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</si>
  <si>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</si>
  <si>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</si>
  <si>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</si>
  <si>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</si>
  <si>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</si>
  <si>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</si>
  <si>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</si>
  <si>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</si>
  <si>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</si>
  <si>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</si>
  <si>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</si>
  <si>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</si>
  <si>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</si>
  <si>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</si>
  <si>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</si>
  <si>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</si>
  <si>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</si>
  <si>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</si>
  <si>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</si>
  <si>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</si>
  <si>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</si>
  <si>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</si>
  <si>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</si>
  <si>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</si>
  <si>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</si>
  <si>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</si>
  <si>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</si>
  <si>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</si>
  <si>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</si>
  <si>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</si>
  <si>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</si>
  <si>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</si>
  <si>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</si>
  <si>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</si>
  <si>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</si>
  <si>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</si>
  <si>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</si>
  <si>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</si>
  <si>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</si>
  <si>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</si>
  <si>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</si>
  <si>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</si>
  <si>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</si>
  <si>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</si>
  <si>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</si>
  <si>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</si>
  <si>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</si>
  <si>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</si>
  <si>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</si>
  <si>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</si>
  <si>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</si>
  <si>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</si>
  <si>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</si>
  <si>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</si>
  <si>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</si>
  <si>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</si>
  <si>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</si>
  <si>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</si>
  <si>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</si>
  <si>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</si>
  <si>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</si>
  <si>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</si>
  <si>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</si>
  <si>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</si>
  <si>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</si>
  <si>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</si>
  <si>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</si>
  <si>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</si>
  <si>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</si>
  <si>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</si>
  <si>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</si>
  <si>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</si>
  <si>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</si>
  <si>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</si>
  <si>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</si>
  <si>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</si>
  <si>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</si>
  <si>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</si>
  <si>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</si>
  <si>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</si>
  <si>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</si>
  <si>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</si>
  <si>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</si>
  <si>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</si>
  <si>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</si>
  <si>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</si>
  <si>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</si>
  <si>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</si>
  <si>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</si>
  <si>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</si>
  <si>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</si>
  <si>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</si>
  <si>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</si>
  <si>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</si>
  <si>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</si>
  <si>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</si>
  <si>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</si>
  <si>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</si>
  <si>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</si>
  <si>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</si>
  <si>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</si>
  <si>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</si>
  <si>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</si>
  <si>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</si>
  <si>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</si>
  <si>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</si>
  <si>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</si>
  <si>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</si>
  <si>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</si>
  <si>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</si>
  <si>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</si>
  <si>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</si>
  <si>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</si>
  <si>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</si>
  <si>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</si>
  <si>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</si>
  <si>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</si>
  <si>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</si>
  <si>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</si>
  <si>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</si>
  <si>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</si>
  <si>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</si>
  <si>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</si>
  <si>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</si>
  <si>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</si>
  <si>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</si>
  <si>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</si>
  <si>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</si>
  <si>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</si>
  <si>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</si>
  <si>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</si>
  <si>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</si>
  <si>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</si>
  <si>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</si>
  <si>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</si>
  <si>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</si>
  <si>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</si>
  <si>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</si>
  <si>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</si>
  <si>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</si>
  <si>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</si>
  <si>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</si>
  <si>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</si>
  <si>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</si>
  <si>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</si>
  <si>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</si>
  <si>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</si>
  <si>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</si>
  <si>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</si>
  <si>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</si>
  <si>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</si>
  <si>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</si>
  <si>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</si>
  <si>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</si>
  <si>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</si>
  <si>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</si>
  <si>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</si>
  <si>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</si>
  <si>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</si>
  <si>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</si>
  <si>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</si>
  <si>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</si>
  <si>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</si>
  <si>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</si>
  <si>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</si>
  <si>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</si>
  <si>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</si>
  <si>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</si>
  <si>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</si>
  <si>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</si>
  <si>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</si>
  <si>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</si>
  <si>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</si>
  <si>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</si>
  <si>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</si>
  <si>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</si>
  <si>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</si>
  <si>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</si>
  <si>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</si>
  <si>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</si>
  <si>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</si>
  <si>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</si>
  <si>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</si>
  <si>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</si>
  <si>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</si>
  <si>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</si>
  <si>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</si>
  <si>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</si>
  <si>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</si>
  <si>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</si>
  <si>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</si>
  <si>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</si>
  <si>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</si>
  <si>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</si>
  <si>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</si>
  <si>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</si>
  <si>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</si>
  <si>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</si>
  <si>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</si>
  <si>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</si>
  <si>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</si>
  <si>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</si>
  <si>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</si>
  <si>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</si>
  <si>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</si>
  <si>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</si>
  <si>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</si>
  <si>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</si>
  <si>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</si>
  <si>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</si>
  <si>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</si>
  <si>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</si>
  <si>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</si>
  <si>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</si>
  <si>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</si>
  <si>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</si>
  <si>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</si>
  <si>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</si>
  <si>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</si>
  <si>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</si>
  <si>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</si>
  <si>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</si>
  <si>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</si>
  <si>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</si>
  <si>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</si>
  <si>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</si>
  <si>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</si>
  <si>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</si>
  <si>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</si>
  <si>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</si>
  <si>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</si>
  <si>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</si>
  <si>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</si>
  <si>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</si>
  <si>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</si>
  <si>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</si>
  <si>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</si>
  <si>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</si>
  <si>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</si>
  <si>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</si>
  <si>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</si>
  <si>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</si>
  <si>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</si>
  <si>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</si>
  <si>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</si>
  <si>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</si>
  <si>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</si>
  <si>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</si>
  <si>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</si>
  <si>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</si>
  <si>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</si>
  <si>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</si>
  <si>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</si>
  <si>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</si>
  <si>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</si>
  <si>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</si>
  <si>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</si>
  <si>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</si>
  <si>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</si>
  <si>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</si>
  <si>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</si>
  <si>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</si>
  <si>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</si>
  <si>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</si>
  <si>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</si>
  <si>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</si>
  <si>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</si>
  <si>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</si>
  <si>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</si>
  <si>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</si>
  <si>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</si>
  <si>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</si>
  <si>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</si>
  <si>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</si>
  <si>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</si>
  <si>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</si>
  <si>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</si>
  <si>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</si>
  <si>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</si>
  <si>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</si>
  <si>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</si>
  <si>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</si>
  <si>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</si>
  <si>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</si>
  <si>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</si>
  <si>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</si>
  <si>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</si>
  <si>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</si>
  <si>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</si>
  <si>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</si>
  <si>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</si>
  <si>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</si>
  <si>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</si>
  <si>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</si>
  <si>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</si>
  <si>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</si>
  <si>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</si>
  <si>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</si>
  <si>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</si>
  <si>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</si>
  <si>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</si>
  <si>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</si>
  <si>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</si>
  <si>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</si>
  <si>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</si>
  <si>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</si>
  <si>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</si>
  <si>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</si>
  <si>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</si>
  <si>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</si>
  <si>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</si>
  <si>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</si>
  <si>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</si>
  <si>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</si>
  <si>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</si>
  <si>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</si>
  <si>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</si>
  <si>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</si>
  <si>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</si>
  <si>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</si>
  <si>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</si>
  <si>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</si>
  <si>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</si>
  <si>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</si>
  <si>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</si>
  <si>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</si>
  <si>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</si>
  <si>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</si>
  <si>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</si>
  <si>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</si>
  <si>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</si>
  <si>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</si>
  <si>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</si>
  <si>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</si>
  <si>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</si>
  <si>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</si>
  <si>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</si>
  <si>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</si>
  <si>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</si>
  <si>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</si>
  <si>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</si>
  <si>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</si>
  <si>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</si>
  <si>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</si>
  <si>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</si>
  <si>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</si>
  <si>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</si>
  <si>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</si>
  <si>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</si>
  <si>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</si>
  <si>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</si>
  <si>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</si>
  <si>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</si>
  <si>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</si>
  <si>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</si>
  <si>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</si>
  <si>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</si>
  <si>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</si>
  <si>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</si>
  <si>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</si>
  <si>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</si>
  <si>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</si>
  <si>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</si>
  <si>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</si>
  <si>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</si>
  <si>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</si>
  <si>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</si>
  <si>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</si>
  <si>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</si>
  <si>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</si>
  <si>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</si>
  <si>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</si>
  <si>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</si>
  <si>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</si>
  <si>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</si>
  <si>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</si>
  <si>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</si>
  <si>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</si>
  <si>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</si>
  <si>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</si>
  <si>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</si>
  <si>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</si>
  <si>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</si>
  <si>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</si>
  <si>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</si>
  <si>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</si>
  <si>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</si>
  <si>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</si>
  <si>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</si>
  <si>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</si>
  <si>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</si>
  <si>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</si>
  <si>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</si>
  <si>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</si>
  <si>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</si>
  <si>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</si>
  <si>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</si>
  <si>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</si>
  <si>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</si>
  <si>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</si>
  <si>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</si>
  <si>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</si>
  <si>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</si>
  <si>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</si>
  <si>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</si>
  <si>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</si>
  <si>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</si>
  <si>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</si>
  <si>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</si>
  <si>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</si>
  <si>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</si>
  <si>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</si>
  <si>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</si>
  <si>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</si>
  <si>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</si>
  <si>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</si>
  <si>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</si>
  <si>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</si>
  <si>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</si>
  <si>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</si>
  <si>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</si>
  <si>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</si>
  <si>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</si>
  <si>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</si>
  <si>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</si>
  <si>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</si>
  <si>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</si>
  <si>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</si>
  <si>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</si>
  <si>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</si>
  <si>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</si>
  <si>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</si>
  <si>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</si>
  <si>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</si>
  <si>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</si>
  <si>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</si>
  <si>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</si>
  <si>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</si>
  <si>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</si>
  <si>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</si>
  <si>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</si>
  <si>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</si>
  <si>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</si>
  <si>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</si>
  <si>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</si>
  <si>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</si>
  <si>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</si>
  <si>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</si>
  <si>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</si>
  <si>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</si>
  <si>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</si>
  <si>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</si>
  <si>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</si>
  <si>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</si>
  <si>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</si>
  <si>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</si>
  <si>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</si>
  <si>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</si>
  <si>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</si>
  <si>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</si>
  <si>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</si>
  <si>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</si>
  <si>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</si>
  <si>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</si>
  <si>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</si>
  <si>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</si>
  <si>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农村供水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</si>
  <si>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</si>
  <si>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</si>
  <si>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</si>
  <si>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</si>
  <si>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</si>
  <si>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</si>
  <si>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</si>
  <si>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</si>
  <si>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</si>
  <si>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</si>
  <si>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</si>
  <si>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</si>
  <si>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</si>
  <si>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</si>
  <si>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</si>
  <si>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</si>
  <si>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</si>
  <si>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</si>
  <si>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</si>
  <si>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</si>
  <si>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</si>
  <si>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</si>
  <si>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</si>
  <si>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</si>
  <si>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</si>
  <si>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</si>
  <si>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</si>
  <si>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</si>
  <si>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</si>
  <si>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</si>
  <si>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</si>
  <si>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</si>
  <si>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</si>
  <si>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</si>
  <si>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</si>
  <si>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</si>
  <si>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</si>
  <si>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</si>
  <si>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</si>
  <si>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</si>
  <si>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</si>
  <si>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</si>
  <si>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</si>
  <si>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</si>
  <si>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</si>
  <si>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</si>
  <si>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</si>
  <si>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</si>
  <si>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</si>
  <si>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</si>
  <si>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</si>
  <si>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</si>
  <si>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</si>
  <si>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</si>
  <si>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</si>
  <si>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</si>
  <si>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</si>
  <si>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</si>
  <si>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</si>
  <si>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</si>
  <si>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</si>
  <si>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</si>
  <si>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</si>
  <si>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</si>
  <si>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</si>
  <si>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</si>
  <si>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</si>
  <si>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</si>
  <si>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</si>
  <si>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</si>
  <si>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</si>
  <si>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</si>
  <si>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</si>
  <si>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</si>
  <si>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</si>
  <si>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</si>
  <si>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</si>
  <si>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</si>
  <si>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</si>
  <si>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</si>
  <si>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</si>
  <si>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</si>
  <si>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</si>
  <si>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</si>
  <si>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</si>
  <si>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</si>
  <si>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</si>
  <si>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</si>
  <si>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</si>
  <si>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</si>
  <si>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</si>
  <si>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</si>
  <si>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</si>
  <si>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</si>
  <si>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</si>
  <si>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</si>
  <si>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</si>
  <si>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</si>
  <si>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</si>
  <si>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</si>
  <si>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</si>
  <si>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</si>
  <si>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</si>
  <si>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</si>
  <si>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</si>
  <si>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</si>
  <si>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</si>
  <si>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</si>
  <si>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</si>
  <si>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</si>
  <si>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</si>
  <si>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</si>
  <si>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</si>
  <si>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</si>
  <si>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</si>
  <si>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</si>
  <si>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</si>
  <si>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</si>
  <si>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</si>
  <si>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</si>
  <si>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</si>
  <si>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</si>
  <si>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</si>
  <si>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</si>
  <si>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</si>
  <si>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</si>
  <si>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</si>
  <si>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</si>
  <si>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</si>
  <si>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</si>
  <si>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</si>
  <si>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</si>
  <si>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</si>
  <si>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</si>
  <si>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</si>
  <si>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</si>
  <si>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</si>
  <si>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</si>
  <si>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</si>
  <si>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</si>
  <si>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</si>
  <si>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</si>
  <si>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</si>
  <si>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</si>
  <si>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</si>
  <si>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</si>
  <si>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</si>
  <si>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</si>
  <si>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</si>
  <si>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</si>
  <si>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</si>
  <si>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</si>
  <si>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</si>
  <si>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</si>
  <si>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</si>
  <si>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</si>
  <si>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</si>
  <si>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</si>
  <si>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</si>
  <si>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</si>
  <si>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</si>
  <si>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</si>
  <si>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</si>
  <si>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</si>
  <si>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</si>
  <si>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</si>
  <si>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</si>
  <si>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</si>
  <si>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</si>
  <si>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</si>
  <si>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</si>
  <si>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</si>
  <si>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</si>
  <si>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</si>
  <si>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</si>
  <si>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</si>
  <si>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</si>
  <si>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</si>
  <si>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</si>
  <si>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</si>
  <si>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</si>
  <si>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</si>
  <si>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</si>
  <si>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</si>
  <si>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</si>
  <si>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</si>
  <si>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</si>
  <si>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</si>
  <si>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</si>
  <si>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</si>
  <si>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</si>
  <si>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</si>
  <si>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</si>
  <si>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</si>
  <si>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</si>
  <si>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</si>
  <si>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</si>
  <si>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</si>
  <si>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</si>
  <si>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</si>
  <si>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</si>
  <si>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</si>
  <si>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</si>
  <si>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</si>
  <si>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</si>
  <si>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</si>
  <si>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</si>
  <si>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</si>
  <si>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</si>
  <si>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</si>
  <si>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</si>
  <si>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</si>
  <si>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</si>
  <si>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</si>
  <si>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</si>
  <si>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</si>
  <si>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保障性租赁住房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</si>
  <si>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</si>
  <si>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</si>
  <si>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</si>
  <si>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</si>
  <si>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</si>
  <si>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</si>
  <si>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</si>
  <si>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</si>
  <si>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</si>
  <si>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</si>
  <si>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</si>
  <si>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</si>
  <si>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</si>
  <si>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</si>
  <si>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</si>
  <si>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</si>
  <si>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</si>
  <si>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</si>
  <si>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</si>
  <si>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</si>
  <si>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</si>
  <si>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</si>
  <si>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</si>
  <si>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</si>
  <si>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</si>
  <si>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</si>
  <si>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</si>
  <si>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</si>
  <si>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</si>
  <si>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</si>
  <si>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</si>
  <si>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</si>
  <si>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</si>
  <si>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</si>
  <si>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</si>
  <si>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</si>
  <si>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</si>
  <si>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</si>
  <si>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</si>
  <si>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</si>
  <si>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</si>
  <si>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</si>
  <si>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</si>
  <si>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</si>
  <si>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</si>
  <si>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</si>
  <si>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</si>
  <si>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</si>
  <si>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</si>
  <si>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</si>
  <si>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</si>
  <si>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</si>
  <si>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</si>
  <si>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</si>
  <si>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</si>
  <si>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</si>
  <si>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</si>
  <si>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</si>
  <si>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</si>
  <si>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</si>
  <si>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</si>
  <si>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</si>
  <si>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</si>
  <si>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</si>
  <si>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</si>
  <si>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</si>
  <si>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</si>
  <si>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</si>
  <si>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</si>
  <si>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</si>
  <si>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</si>
  <si>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</si>
  <si>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</si>
  <si>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</si>
  <si>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</si>
  <si>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</si>
  <si>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</si>
  <si>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</si>
  <si>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</si>
  <si>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</si>
  <si>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</si>
  <si>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</si>
  <si>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</si>
  <si>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</si>
  <si>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</si>
  <si>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</si>
  <si>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</si>
  <si>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</si>
  <si>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</si>
  <si>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</si>
  <si>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</si>
  <si>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</si>
  <si>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</si>
  <si>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</si>
  <si>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地方政府一般债务发行费用支出</t>
  </si>
  <si>
    <t>支出总计</t>
  </si>
  <si>
    <t>收入</t>
  </si>
  <si>
    <t>支出</t>
  </si>
  <si>
    <t>2023年政府预算支出经济分类情况表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</si>
  <si>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</si>
  <si>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</si>
  <si>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</si>
  <si>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</si>
  <si>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</si>
  <si>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</si>
  <si>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</si>
  <si>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</si>
  <si>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</si>
  <si>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</si>
  <si>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</si>
  <si>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</si>
  <si>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</si>
  <si>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</si>
  <si>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</si>
  <si>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</si>
  <si>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</si>
  <si>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</si>
  <si>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</si>
  <si>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</si>
  <si>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</si>
  <si>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</si>
  <si>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</si>
  <si>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</si>
  <si>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</si>
  <si>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</si>
  <si>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</si>
  <si>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</si>
  <si>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</si>
  <si>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</si>
  <si>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</si>
  <si>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</si>
  <si>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</si>
  <si>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</si>
  <si>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</si>
  <si>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</si>
  <si>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</si>
  <si>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</si>
  <si>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</si>
  <si>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</si>
  <si>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</si>
  <si>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</si>
  <si>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2023年铁岭县本级公共财政预算基本支出</t>
  </si>
  <si>
    <t>单位：万元</t>
  </si>
  <si>
    <t>经济分类科目</t>
  </si>
  <si>
    <t>2022年基本支出</t>
  </si>
  <si>
    <t>科目编码</t>
  </si>
  <si>
    <t>科目名称</t>
  </si>
  <si>
    <t>合计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</si>
  <si>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</si>
  <si>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</si>
  <si>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</si>
  <si>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</si>
  <si>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</si>
  <si>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职业年金</t>
  </si>
  <si>
    <t xml:space="preserve">     社会保障缴费</t>
  </si>
  <si>
    <t xml:space="preserve">     医疗费</t>
  </si>
  <si>
    <t xml:space="preserve">     公务员医疗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</si>
  <si>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</si>
  <si>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</si>
  <si>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</si>
  <si>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</si>
  <si>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</si>
  <si>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</si>
  <si>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</si>
  <si>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</si>
  <si>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</si>
  <si>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</si>
  <si>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</si>
  <si>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</si>
  <si>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</si>
  <si>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</si>
  <si>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</si>
  <si>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</si>
  <si>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</si>
  <si>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</si>
  <si>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</si>
  <si>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</si>
  <si>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</si>
  <si>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</si>
  <si>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</si>
  <si>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</si>
  <si>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</si>
  <si>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</si>
  <si>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</si>
  <si>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</si>
  <si>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</si>
  <si>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</si>
  <si>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</si>
  <si>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</si>
  <si>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</si>
  <si>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</si>
  <si>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</si>
  <si>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</si>
  <si>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</si>
  <si>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</si>
  <si>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</si>
  <si>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</si>
  <si>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</si>
  <si>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</si>
  <si>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2023年铁岭县县本级政府性基金收支预算表</t>
  </si>
  <si>
    <t>收             入</t>
  </si>
  <si>
    <t>支            出</t>
  </si>
  <si>
    <t>项          目</t>
  </si>
  <si>
    <t>政府性基金收入合计</t>
  </si>
  <si>
    <t>政府性基金支出合计</t>
  </si>
  <si>
    <t xml:space="preserve"> 一、散装水泥专项资金收入</t>
  </si>
  <si>
    <t xml:space="preserve"> 一、文化体育与传媒支出</t>
  </si>
  <si>
    <t xml:space="preserve"> 二、新型墙体材料专项基金收入</t>
  </si>
  <si>
    <t xml:space="preserve">   文化事业建设费安排的支出</t>
  </si>
  <si>
    <t xml:space="preserve"> 三、文化事业建设费收入</t>
  </si>
  <si>
    <t xml:space="preserve">     其他文化事业建设费安排的支出</t>
  </si>
  <si>
    <t xml:space="preserve"> 四、新增建设用地土地有偿使用费收入</t>
  </si>
  <si>
    <t xml:space="preserve"> 二、教育支出</t>
  </si>
  <si>
    <t xml:space="preserve"> 五、育林基金收入</t>
  </si>
  <si>
    <t xml:space="preserve">   地方教育附加安排的支出</t>
  </si>
  <si>
    <t xml:space="preserve"> 六、森林植被恢复费</t>
  </si>
  <si>
    <t xml:space="preserve">     其他地方教育附加安排的支出</t>
  </si>
  <si>
    <t xml:space="preserve"> 七、地方水利建设基金收入</t>
  </si>
  <si>
    <t xml:space="preserve"> 二、社会保障和就业支出</t>
  </si>
  <si>
    <t xml:space="preserve"> 八、社会保障和就业基金收入</t>
  </si>
  <si>
    <t xml:space="preserve">   小型水库移民扶助基金支出</t>
  </si>
  <si>
    <t xml:space="preserve"> 九、农业土地开发资金收入</t>
  </si>
  <si>
    <t xml:space="preserve">     基础设施建设和经济发展</t>
  </si>
  <si>
    <t xml:space="preserve"> 十、大中型水库库区基金收入</t>
  </si>
  <si>
    <t xml:space="preserve"> 三、城乡社区支出</t>
  </si>
  <si>
    <t xml:space="preserve"> 十一、彩票公益金收入</t>
  </si>
  <si>
    <t xml:space="preserve">   国有土地使用权出让收入安排的支出</t>
  </si>
  <si>
    <t xml:space="preserve"> 十二、小型水库移民扶助基金收入</t>
  </si>
  <si>
    <t xml:space="preserve">     征地和拆迁补偿支出</t>
  </si>
  <si>
    <t xml:space="preserve"> 十三、国家重大水利工程建设基金收入</t>
  </si>
  <si>
    <t xml:space="preserve">     土地开发支出</t>
  </si>
  <si>
    <t xml:space="preserve"> 十四、城市公用附加</t>
  </si>
  <si>
    <t xml:space="preserve">   农业土地开发资金支出</t>
  </si>
  <si>
    <t xml:space="preserve"> 十五、无线电频率占用费</t>
  </si>
  <si>
    <t xml:space="preserve">   国有土地收益基金支出</t>
  </si>
  <si>
    <t xml:space="preserve"> 十六、地方教育附加收入</t>
  </si>
  <si>
    <t xml:space="preserve">   城市基础设施配套费</t>
  </si>
  <si>
    <t xml:space="preserve"> 十七、国有土地使用权出让收入</t>
  </si>
  <si>
    <t xml:space="preserve">   新增建设用地土地有偿使用费安排的支出</t>
  </si>
  <si>
    <t xml:space="preserve"> 十八、国有土地收益权基金</t>
  </si>
  <si>
    <t xml:space="preserve">     基本农田建设和保护支出</t>
  </si>
  <si>
    <t xml:space="preserve"> 十九、城市基础设施配套费收入</t>
  </si>
  <si>
    <t xml:space="preserve">   城市公用附加支出</t>
  </si>
  <si>
    <t xml:space="preserve"> 二十、债务专项性基金收入</t>
  </si>
  <si>
    <t xml:space="preserve"> 四、农林水支出</t>
  </si>
  <si>
    <t xml:space="preserve">   育林基金支出</t>
  </si>
  <si>
    <t xml:space="preserve">     森林培育</t>
  </si>
  <si>
    <t xml:space="preserve">   森林植被恢复费安排的支出</t>
  </si>
  <si>
    <t xml:space="preserve">     森林资源管护</t>
  </si>
  <si>
    <t xml:space="preserve">   地方水利建设基金支出</t>
  </si>
  <si>
    <t xml:space="preserve">     水利工程建设</t>
  </si>
  <si>
    <t xml:space="preserve">     其他地方水利建设基金支出</t>
  </si>
  <si>
    <t xml:space="preserve">   大中型水库库区基金支出</t>
  </si>
  <si>
    <t xml:space="preserve">   国家重大水利工程建设基金支出</t>
  </si>
  <si>
    <t xml:space="preserve">     地方重大水利工程建设</t>
  </si>
  <si>
    <t xml:space="preserve"> 五、交通运输支出</t>
  </si>
  <si>
    <t xml:space="preserve">   车辆通行费安排的支出</t>
  </si>
  <si>
    <t xml:space="preserve">     公路还贷</t>
  </si>
  <si>
    <t xml:space="preserve">     政府还贷公路养护</t>
  </si>
  <si>
    <t xml:space="preserve">     政府还贷公路管理</t>
  </si>
  <si>
    <t xml:space="preserve">     其他车辆通行费安排的支出</t>
  </si>
  <si>
    <t xml:space="preserve"> 六、资源勘探电力信息等支出</t>
  </si>
  <si>
    <t xml:space="preserve">   工业和信息产业监管</t>
  </si>
  <si>
    <t xml:space="preserve">     无线电频率占用费安排的支出</t>
  </si>
  <si>
    <t xml:space="preserve">   散装水泥专项资金支出</t>
  </si>
  <si>
    <t xml:space="preserve">     专用设备购置和维修</t>
  </si>
  <si>
    <t xml:space="preserve">     其他散装水泥专项资金支出</t>
  </si>
  <si>
    <t xml:space="preserve">   新型墙体材料专项基金支出</t>
  </si>
  <si>
    <t xml:space="preserve">     其他新型墙体材料专项基金支出</t>
  </si>
  <si>
    <t xml:space="preserve"> 七、其他支出</t>
  </si>
  <si>
    <t xml:space="preserve">     其他政府性基金支出</t>
  </si>
  <si>
    <t xml:space="preserve">   彩票公益金安排的支出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</si>
  <si>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</si>
  <si>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</si>
  <si>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</si>
  <si>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>2023年铁岭县政府性基金转移支付表</t>
  </si>
  <si>
    <t>转移支付</t>
  </si>
  <si>
    <t>2023年铁岭县政府性基金政府专项和余额情况表</t>
  </si>
  <si>
    <t>政府专项和余额</t>
  </si>
  <si>
    <t>2023年铁岭县国有资本经营收支预算表</t>
  </si>
  <si>
    <t>国有资本经营收入合计</t>
  </si>
  <si>
    <t>国有资本经营支出合计</t>
  </si>
  <si>
    <t>利润收入</t>
  </si>
  <si>
    <t>资源勘探电力信息等支出</t>
  </si>
  <si>
    <t xml:space="preserve">    煤炭企业利润收入</t>
  </si>
  <si>
    <t xml:space="preserve"> 国有资本经营预算支出</t>
  </si>
  <si>
    <t xml:space="preserve">    投资服务企业利润收入</t>
  </si>
  <si>
    <t xml:space="preserve">     重点项目支出</t>
  </si>
  <si>
    <t xml:space="preserve"> 机械企业利润收入</t>
  </si>
  <si>
    <t xml:space="preserve">     困难企业职工补助支出</t>
  </si>
  <si>
    <t xml:space="preserve"> 其他国有资本经营预算企业利润收入</t>
  </si>
  <si>
    <t xml:space="preserve">     其他国有资本经营预算支出</t>
  </si>
  <si>
    <t>商业服务业等支出</t>
  </si>
  <si>
    <t>2023年度铁岭县地方政府专项债务分项目余额情况录入表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</si>
  <si>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</si>
  <si>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</si>
  <si>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</si>
  <si>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</si>
  <si>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</si>
  <si>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</si>
  <si>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</si>
  <si>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</si>
  <si>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</si>
  <si>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</si>
  <si>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</si>
  <si>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农业土地开发资金</t>
  </si>
  <si>
    <t>城市基础设施配套费</t>
  </si>
  <si>
    <t>污水处理费</t>
  </si>
  <si>
    <t>大中型水库库区基金</t>
  </si>
  <si>
    <t>国家重大水利工程建设基金</t>
  </si>
  <si>
    <t>海南省高等级公路车辆通行附加费</t>
  </si>
  <si>
    <t>车辆通行费</t>
  </si>
  <si>
    <t>港口建设费</t>
  </si>
  <si>
    <t>新型墙体材料专项基金</t>
  </si>
  <si>
    <t>彩票公益金</t>
  </si>
  <si>
    <t>其他政府性基金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</si>
</sst>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#,##0.00_ "/>
    <numFmt numFmtId="181" formatCode="0.00_ "/>
  </numFmts>
  <fonts count="77">
    <font>
      <sz val="9"/>
      <name val="宋体"/>
      <family val="0"/>
    </font>
    <font>
      <sz val="11"/>
      <name val="宋体"/>
      <family val="0"/>
    </font>
    <font>
      <sz val="10"/>
      <name val="Geneva"/>
      <family val="2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Geneva"/>
      <family val="2"/>
    </font>
    <font>
      <b/>
      <sz val="22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b/>
      <sz val="10"/>
      <name val="Geneva"/>
      <family val="2"/>
    </font>
    <font>
      <b/>
      <sz val="9"/>
      <name val="宋体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2"/>
      <color indexed="8"/>
      <name val="黑体"/>
      <family val="3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sz val="1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8"/>
      <color rgb="FF000000"/>
      <name val="黑体"/>
      <family val="3"/>
    </font>
    <font>
      <b/>
      <sz val="11"/>
      <name val="Calibri"/>
      <family val="0"/>
    </font>
    <font>
      <b/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</fonts>
  <fills count="5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4D69C"/>
        <bgColor indexed="64"/>
      </patternFill>
    </fill>
    <fill>
      <patternFill patternType="solid">
        <fgColor theme="4" tint="0.56998997926712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199899986386299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299699991941452"/>
        <bgColor indexed="64"/>
      </patternFill>
    </fill>
    <fill>
      <patternFill patternType="solid">
        <fgColor theme="0" tint="-0.13998000323772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B7E1E8"/>
        <bgColor indexed="64"/>
      </patternFill>
    </fill>
    <fill>
      <patternFill patternType="solid">
        <fgColor theme="7" tint="0.369980007410049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EE4"/>
        <bgColor indexed="64"/>
      </patternFill>
    </fill>
    <fill>
      <patternFill patternType="solid">
        <fgColor theme="9" tint="0.36998000741004944"/>
        <bgColor indexed="64"/>
      </patternFill>
    </fill>
    <fill>
      <patternFill patternType="solid">
        <fgColor rgb="FF9FABB7"/>
        <bgColor indexed="64"/>
      </patternFill>
    </fill>
    <fill>
      <patternFill patternType="solid">
        <fgColor rgb="FF9EAAB6"/>
        <bgColor indexed="64"/>
      </patternFill>
    </fill>
    <fill>
      <patternFill patternType="solid">
        <fgColor rgb="FFB2CAC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2" fontId="53" fillId="4" borderId="2">
      <alignment horizontal="right" vertical="center"/>
      <protection locked="0"/>
    </xf>
    <xf numFmtId="2" fontId="53" fillId="5" borderId="2">
      <alignment horizontal="right" vertical="center"/>
      <protection/>
    </xf>
    <xf numFmtId="37" fontId="31" fillId="0" borderId="0">
      <alignment/>
      <protection/>
    </xf>
    <xf numFmtId="0" fontId="32" fillId="0" borderId="0">
      <alignment/>
      <protection/>
    </xf>
    <xf numFmtId="0" fontId="51" fillId="6" borderId="0" applyNumberFormat="0" applyBorder="0" applyAlignment="0" applyProtection="0"/>
    <xf numFmtId="0" fontId="54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 vertical="center"/>
      <protection/>
    </xf>
    <xf numFmtId="0" fontId="5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9" borderId="3" applyNumberFormat="0" applyFont="0" applyAlignment="0" applyProtection="0"/>
    <xf numFmtId="0" fontId="55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0" fontId="53" fillId="11" borderId="2">
      <alignment horizontal="right" vertical="center" wrapText="1"/>
      <protection/>
    </xf>
    <xf numFmtId="0" fontId="53" fillId="11" borderId="2">
      <alignment horizontal="center" vertical="center"/>
      <protection/>
    </xf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55" fillId="12" borderId="0" applyNumberFormat="0" applyBorder="0" applyAlignment="0" applyProtection="0"/>
    <xf numFmtId="0" fontId="56" fillId="0" borderId="5" applyNumberFormat="0" applyFill="0" applyAlignment="0" applyProtection="0"/>
    <xf numFmtId="0" fontId="55" fillId="13" borderId="0" applyNumberFormat="0" applyBorder="0" applyAlignment="0" applyProtection="0"/>
    <xf numFmtId="0" fontId="62" fillId="14" borderId="6" applyNumberFormat="0" applyAlignment="0" applyProtection="0"/>
    <xf numFmtId="0" fontId="53" fillId="11" borderId="7">
      <alignment horizontal="center" vertical="center" wrapText="1"/>
      <protection/>
    </xf>
    <xf numFmtId="0" fontId="53" fillId="11" borderId="8">
      <alignment horizontal="center" vertical="center" wrapText="1"/>
      <protection/>
    </xf>
    <xf numFmtId="4" fontId="63" fillId="5" borderId="2">
      <alignment horizontal="right" vertical="center"/>
      <protection/>
    </xf>
    <xf numFmtId="4" fontId="63" fillId="15" borderId="2">
      <alignment horizontal="right" vertical="center"/>
      <protection/>
    </xf>
    <xf numFmtId="0" fontId="64" fillId="14" borderId="1" applyNumberFormat="0" applyAlignment="0" applyProtection="0"/>
    <xf numFmtId="0" fontId="65" fillId="16" borderId="9" applyNumberFormat="0" applyAlignment="0" applyProtection="0"/>
    <xf numFmtId="0" fontId="51" fillId="17" borderId="0" applyNumberFormat="0" applyBorder="0" applyAlignment="0" applyProtection="0"/>
    <xf numFmtId="0" fontId="55" fillId="18" borderId="0" applyNumberFormat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51" fillId="21" borderId="0" applyNumberFormat="0" applyBorder="0" applyAlignment="0" applyProtection="0"/>
    <xf numFmtId="0" fontId="55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35" fillId="0" borderId="0">
      <alignment/>
      <protection/>
    </xf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1" fillId="29" borderId="0" applyNumberFormat="0" applyBorder="0" applyAlignment="0" applyProtection="0"/>
    <xf numFmtId="0" fontId="53" fillId="11" borderId="2">
      <alignment horizontal="center" vertical="center" wrapText="1"/>
      <protection/>
    </xf>
    <xf numFmtId="0" fontId="51" fillId="30" borderId="0" applyNumberFormat="0" applyBorder="0" applyAlignment="0" applyProtection="0"/>
    <xf numFmtId="0" fontId="55" fillId="31" borderId="0" applyNumberFormat="0" applyBorder="0" applyAlignment="0" applyProtection="0"/>
    <xf numFmtId="0" fontId="70" fillId="11" borderId="2">
      <alignment horizontal="center" vertical="center" wrapText="1"/>
      <protection/>
    </xf>
    <xf numFmtId="0" fontId="51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3" fillId="35" borderId="0">
      <alignment vertical="top"/>
      <protection/>
    </xf>
    <xf numFmtId="0" fontId="63" fillId="36" borderId="2">
      <alignment horizontal="center" vertical="center"/>
      <protection/>
    </xf>
    <xf numFmtId="0" fontId="53" fillId="11" borderId="0">
      <alignment horizontal="center" vertical="center"/>
      <protection/>
    </xf>
    <xf numFmtId="0" fontId="51" fillId="37" borderId="0" applyNumberFormat="0" applyBorder="0" applyAlignment="0" applyProtection="0"/>
    <xf numFmtId="0" fontId="55" fillId="3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11" borderId="7">
      <alignment horizontal="center" vertical="center"/>
      <protection/>
    </xf>
    <xf numFmtId="0" fontId="53" fillId="11" borderId="7">
      <alignment horizontal="center" vertical="center"/>
      <protection/>
    </xf>
    <xf numFmtId="10" fontId="53" fillId="11" borderId="2">
      <alignment horizontal="right" vertical="center" wrapText="1"/>
      <protection/>
    </xf>
    <xf numFmtId="0" fontId="63" fillId="11" borderId="2">
      <alignment horizontal="center" vertical="center"/>
      <protection/>
    </xf>
    <xf numFmtId="0" fontId="53" fillId="35" borderId="0">
      <alignment vertical="top"/>
      <protection/>
    </xf>
    <xf numFmtId="4" fontId="63" fillId="39" borderId="2">
      <alignment horizontal="right" vertical="center" wrapText="1"/>
      <protection/>
    </xf>
    <xf numFmtId="0" fontId="53" fillId="11" borderId="0">
      <alignment horizontal="center" vertical="center" wrapText="1"/>
      <protection/>
    </xf>
    <xf numFmtId="0" fontId="63" fillId="11" borderId="2">
      <alignment horizontal="center" vertical="center"/>
      <protection/>
    </xf>
    <xf numFmtId="0" fontId="63" fillId="11" borderId="2">
      <alignment horizontal="center" vertical="center" wrapText="1"/>
      <protection/>
    </xf>
    <xf numFmtId="4" fontId="63" fillId="4" borderId="2">
      <alignment horizontal="right" vertical="center" wrapText="1"/>
      <protection/>
    </xf>
    <xf numFmtId="0" fontId="51" fillId="11" borderId="2">
      <alignment horizontal="center" vertical="center"/>
      <protection/>
    </xf>
    <xf numFmtId="0" fontId="71" fillId="11" borderId="0">
      <alignment horizontal="center" vertical="center"/>
      <protection/>
    </xf>
    <xf numFmtId="4" fontId="51" fillId="40" borderId="2">
      <alignment horizontal="right" vertical="center" wrapText="1"/>
      <protection locked="0"/>
    </xf>
    <xf numFmtId="0" fontId="71" fillId="11" borderId="0">
      <alignment horizontal="center" vertical="center" wrapText="1"/>
      <protection/>
    </xf>
    <xf numFmtId="0" fontId="53" fillId="11" borderId="12">
      <alignment horizontal="center" vertical="center" wrapText="1"/>
      <protection/>
    </xf>
    <xf numFmtId="0" fontId="53" fillId="11" borderId="2">
      <alignment horizontal="center" vertical="center" wrapText="1"/>
      <protection/>
    </xf>
    <xf numFmtId="4" fontId="63" fillId="40" borderId="2">
      <alignment horizontal="right" vertical="center" wrapText="1"/>
      <protection locked="0"/>
    </xf>
    <xf numFmtId="0" fontId="53" fillId="11" borderId="13">
      <alignment horizontal="center" vertical="center" wrapText="1"/>
      <protection/>
    </xf>
    <xf numFmtId="0" fontId="53" fillId="11" borderId="14">
      <alignment horizontal="center" vertical="center" wrapText="1"/>
      <protection/>
    </xf>
    <xf numFmtId="0" fontId="53" fillId="11" borderId="12">
      <alignment horizontal="center" vertical="center"/>
      <protection/>
    </xf>
    <xf numFmtId="0" fontId="63" fillId="11" borderId="12">
      <alignment horizontal="center" vertical="center"/>
      <protection/>
    </xf>
    <xf numFmtId="0" fontId="63" fillId="11" borderId="2">
      <alignment horizontal="left" vertical="center"/>
      <protection/>
    </xf>
    <xf numFmtId="4" fontId="63" fillId="5" borderId="2">
      <alignment horizontal="right" vertical="center"/>
      <protection locked="0"/>
    </xf>
    <xf numFmtId="0" fontId="72" fillId="15" borderId="12">
      <alignment horizontal="center" vertical="center"/>
      <protection/>
    </xf>
    <xf numFmtId="4" fontId="53" fillId="41" borderId="2">
      <alignment horizontal="right" vertical="center"/>
      <protection locked="0"/>
    </xf>
    <xf numFmtId="0" fontId="63" fillId="11" borderId="13">
      <alignment vertical="center"/>
      <protection/>
    </xf>
    <xf numFmtId="0" fontId="53" fillId="35" borderId="0">
      <alignment vertical="top"/>
      <protection/>
    </xf>
    <xf numFmtId="0" fontId="73" fillId="15" borderId="2">
      <alignment horizontal="center" vertical="center" wrapText="1"/>
      <protection/>
    </xf>
    <xf numFmtId="0" fontId="53" fillId="11" borderId="15">
      <alignment vertical="center"/>
      <protection/>
    </xf>
    <xf numFmtId="0" fontId="63" fillId="15" borderId="2">
      <alignment horizontal="left" vertical="center"/>
      <protection/>
    </xf>
    <xf numFmtId="0" fontId="72" fillId="15" borderId="2">
      <alignment horizontal="center" vertical="center"/>
      <protection/>
    </xf>
    <xf numFmtId="0" fontId="20" fillId="15" borderId="0">
      <alignment horizontal="left" vertical="center" wrapText="1"/>
      <protection/>
    </xf>
    <xf numFmtId="4" fontId="63" fillId="42" borderId="2">
      <alignment horizontal="right" vertical="center"/>
      <protection/>
    </xf>
    <xf numFmtId="177" fontId="63" fillId="11" borderId="13">
      <alignment horizontal="left" vertical="center"/>
      <protection/>
    </xf>
    <xf numFmtId="2" fontId="53" fillId="39" borderId="2">
      <alignment horizontal="right" vertical="center" wrapText="1"/>
      <protection locked="0"/>
    </xf>
    <xf numFmtId="4" fontId="53" fillId="15" borderId="2">
      <alignment horizontal="right" vertical="center"/>
      <protection/>
    </xf>
    <xf numFmtId="0" fontId="63" fillId="15" borderId="0">
      <alignment horizontal="right" vertical="center"/>
      <protection/>
    </xf>
    <xf numFmtId="0" fontId="74" fillId="15" borderId="2">
      <alignment horizontal="center" vertical="center" wrapText="1"/>
      <protection/>
    </xf>
    <xf numFmtId="0" fontId="72" fillId="15" borderId="12">
      <alignment vertical="center"/>
      <protection/>
    </xf>
    <xf numFmtId="0" fontId="55" fillId="43" borderId="0">
      <alignment vertical="top"/>
      <protection/>
    </xf>
    <xf numFmtId="2" fontId="63" fillId="44" borderId="2">
      <alignment horizontal="right" vertical="center"/>
      <protection/>
    </xf>
    <xf numFmtId="4" fontId="63" fillId="45" borderId="2">
      <alignment horizontal="right" vertical="center"/>
      <protection locked="0"/>
    </xf>
    <xf numFmtId="0" fontId="63" fillId="15" borderId="0">
      <alignment vertical="center"/>
      <protection/>
    </xf>
    <xf numFmtId="10" fontId="63" fillId="11" borderId="2">
      <alignment horizontal="right" vertical="center"/>
      <protection/>
    </xf>
    <xf numFmtId="4" fontId="53" fillId="42" borderId="2">
      <alignment horizontal="right" vertical="center"/>
      <protection/>
    </xf>
    <xf numFmtId="0" fontId="53" fillId="43" borderId="0">
      <alignment vertical="top"/>
      <protection/>
    </xf>
    <xf numFmtId="176" fontId="63" fillId="11" borderId="13">
      <alignment horizontal="left" vertical="center"/>
      <protection/>
    </xf>
    <xf numFmtId="0" fontId="63" fillId="15" borderId="0">
      <alignment horizontal="left" vertical="center"/>
      <protection/>
    </xf>
    <xf numFmtId="0" fontId="63" fillId="11" borderId="2">
      <alignment vertical="center"/>
      <protection/>
    </xf>
    <xf numFmtId="176" fontId="63" fillId="11" borderId="2">
      <alignment horizontal="left" vertical="center"/>
      <protection/>
    </xf>
    <xf numFmtId="177" fontId="63" fillId="11" borderId="2">
      <alignment horizontal="left" vertical="center"/>
      <protection/>
    </xf>
    <xf numFmtId="0" fontId="8" fillId="15" borderId="2">
      <alignment horizontal="center" vertical="center" wrapText="1"/>
      <protection/>
    </xf>
    <xf numFmtId="4" fontId="63" fillId="42" borderId="2">
      <alignment horizontal="right" vertical="center"/>
      <protection locked="0"/>
    </xf>
    <xf numFmtId="4" fontId="63" fillId="4" borderId="2">
      <alignment horizontal="right" vertical="center"/>
      <protection/>
    </xf>
    <xf numFmtId="0" fontId="63" fillId="11" borderId="15">
      <alignment vertical="center"/>
      <protection/>
    </xf>
    <xf numFmtId="0" fontId="63" fillId="15" borderId="2">
      <alignment vertical="center"/>
      <protection/>
    </xf>
    <xf numFmtId="4" fontId="53" fillId="39" borderId="2">
      <alignment horizontal="right" vertical="center" wrapText="1"/>
      <protection locked="0"/>
    </xf>
    <xf numFmtId="0" fontId="53" fillId="11" borderId="15">
      <alignment horizontal="left" vertical="center"/>
      <protection/>
    </xf>
    <xf numFmtId="10" fontId="53" fillId="11" borderId="2">
      <alignment horizontal="right" vertical="center"/>
      <protection locked="0"/>
    </xf>
    <xf numFmtId="4" fontId="53" fillId="4" borderId="2">
      <alignment horizontal="right" vertical="center" wrapText="1"/>
      <protection/>
    </xf>
    <xf numFmtId="0" fontId="63" fillId="11" borderId="7">
      <alignment vertical="center"/>
      <protection/>
    </xf>
    <xf numFmtId="4" fontId="53" fillId="5" borderId="2">
      <alignment horizontal="right" vertical="center"/>
      <protection locked="0"/>
    </xf>
    <xf numFmtId="2" fontId="53" fillId="5" borderId="2">
      <alignment horizontal="right" vertical="center"/>
      <protection/>
    </xf>
    <xf numFmtId="4" fontId="53" fillId="41" borderId="2">
      <alignment horizontal="right" vertical="center"/>
      <protection/>
    </xf>
    <xf numFmtId="0" fontId="53" fillId="15" borderId="0">
      <alignment vertical="center"/>
      <protection/>
    </xf>
    <xf numFmtId="4" fontId="53" fillId="5" borderId="2">
      <alignment horizontal="right" vertical="center"/>
      <protection/>
    </xf>
    <xf numFmtId="4" fontId="53" fillId="42" borderId="2">
      <alignment horizontal="right" vertical="center"/>
      <protection locked="0"/>
    </xf>
    <xf numFmtId="0" fontId="53" fillId="0" borderId="15">
      <alignment vertical="center"/>
      <protection/>
    </xf>
    <xf numFmtId="2" fontId="53" fillId="46" borderId="2">
      <alignment horizontal="right" vertical="center"/>
      <protection locked="0"/>
    </xf>
    <xf numFmtId="4" fontId="53" fillId="5" borderId="2">
      <alignment horizontal="right" vertical="center"/>
      <protection locked="0"/>
    </xf>
    <xf numFmtId="10" fontId="53" fillId="11" borderId="2">
      <alignment horizontal="right" vertical="center"/>
      <protection/>
    </xf>
    <xf numFmtId="4" fontId="53" fillId="47" borderId="2">
      <alignment horizontal="right" vertical="center"/>
      <protection locked="0"/>
    </xf>
    <xf numFmtId="4" fontId="53" fillId="15" borderId="2">
      <alignment horizontal="right" vertical="center"/>
      <protection/>
    </xf>
    <xf numFmtId="4" fontId="53" fillId="48" borderId="2">
      <alignment horizontal="right" vertical="center"/>
      <protection locked="0"/>
    </xf>
    <xf numFmtId="4" fontId="53" fillId="42" borderId="2">
      <alignment horizontal="right" vertical="center"/>
      <protection/>
    </xf>
    <xf numFmtId="2" fontId="53" fillId="39" borderId="2">
      <alignment horizontal="right" vertical="center" wrapText="1"/>
      <protection locked="0"/>
    </xf>
    <xf numFmtId="4" fontId="53" fillId="5" borderId="2">
      <alignment horizontal="right" vertical="center"/>
      <protection/>
    </xf>
    <xf numFmtId="10" fontId="53" fillId="11" borderId="2">
      <alignment horizontal="right" vertical="center"/>
      <protection/>
    </xf>
    <xf numFmtId="4" fontId="53" fillId="41" borderId="2">
      <alignment horizontal="right" vertical="center"/>
      <protection/>
    </xf>
    <xf numFmtId="4" fontId="53" fillId="39" borderId="2">
      <alignment horizontal="right" vertical="center" wrapText="1"/>
      <protection locked="0"/>
    </xf>
    <xf numFmtId="0" fontId="72" fillId="15" borderId="13">
      <alignment horizontal="center" vertical="center" wrapText="1"/>
      <protection/>
    </xf>
    <xf numFmtId="0" fontId="72" fillId="15" borderId="12">
      <alignment horizontal="center" vertical="center"/>
      <protection/>
    </xf>
    <xf numFmtId="2" fontId="53" fillId="46" borderId="2">
      <alignment horizontal="right" vertical="center"/>
      <protection locked="0"/>
    </xf>
    <xf numFmtId="2" fontId="53" fillId="48" borderId="2">
      <alignment horizontal="right" vertical="center"/>
      <protection locked="0"/>
    </xf>
    <xf numFmtId="4" fontId="53" fillId="4" borderId="2">
      <alignment horizontal="right" vertical="center" wrapText="1"/>
      <protection/>
    </xf>
    <xf numFmtId="4" fontId="53" fillId="48" borderId="2">
      <alignment horizontal="right" vertical="center"/>
      <protection locked="0"/>
    </xf>
    <xf numFmtId="0" fontId="24" fillId="15" borderId="0">
      <alignment horizontal="center" vertical="center"/>
      <protection/>
    </xf>
    <xf numFmtId="4" fontId="53" fillId="41" borderId="2">
      <alignment horizontal="right" vertical="center"/>
      <protection locked="0"/>
    </xf>
    <xf numFmtId="0" fontId="73" fillId="15" borderId="2">
      <alignment horizontal="center" vertical="center" wrapText="1"/>
      <protection/>
    </xf>
    <xf numFmtId="4" fontId="63" fillId="39" borderId="2">
      <alignment horizontal="right" vertical="center" wrapText="1"/>
      <protection locked="0"/>
    </xf>
    <xf numFmtId="4" fontId="63" fillId="39" borderId="2">
      <alignment horizontal="right" vertical="center" wrapText="1"/>
      <protection locked="0"/>
    </xf>
    <xf numFmtId="0" fontId="73" fillId="15" borderId="14">
      <alignment horizontal="center" vertical="center" wrapText="1"/>
      <protection/>
    </xf>
    <xf numFmtId="0" fontId="74" fillId="15" borderId="2">
      <alignment horizontal="center" vertical="center" wrapText="1"/>
      <protection/>
    </xf>
    <xf numFmtId="0" fontId="74" fillId="11" borderId="13">
      <alignment horizontal="center" vertical="center"/>
      <protection/>
    </xf>
    <xf numFmtId="0" fontId="72" fillId="15" borderId="8">
      <alignment horizontal="center" vertical="center" wrapText="1"/>
      <protection/>
    </xf>
    <xf numFmtId="0" fontId="72" fillId="15" borderId="7">
      <alignment horizontal="center" vertical="center"/>
      <protection/>
    </xf>
    <xf numFmtId="0" fontId="73" fillId="15" borderId="12">
      <alignment horizontal="center" vertical="center" wrapText="1"/>
      <protection/>
    </xf>
  </cellStyleXfs>
  <cellXfs count="2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5" fillId="49" borderId="17" xfId="0" applyNumberFormat="1" applyFont="1" applyFill="1" applyBorder="1" applyAlignment="1" applyProtection="1">
      <alignment horizontal="center" vertical="center"/>
      <protection/>
    </xf>
    <xf numFmtId="0" fontId="5" fillId="49" borderId="17" xfId="0" applyNumberFormat="1" applyFont="1" applyFill="1" applyBorder="1" applyAlignment="1" applyProtection="1">
      <alignment horizontal="center" vertical="center" wrapText="1"/>
      <protection/>
    </xf>
    <xf numFmtId="0" fontId="4" fillId="49" borderId="18" xfId="0" applyNumberFormat="1" applyFont="1" applyFill="1" applyBorder="1" applyAlignment="1" applyProtection="1">
      <alignment horizontal="center" vertical="center"/>
      <protection/>
    </xf>
    <xf numFmtId="3" fontId="4" fillId="50" borderId="18" xfId="0" applyNumberFormat="1" applyFont="1" applyFill="1" applyBorder="1" applyAlignment="1" applyProtection="1">
      <alignment horizontal="right" vertical="center"/>
      <protection/>
    </xf>
    <xf numFmtId="3" fontId="4" fillId="51" borderId="18" xfId="0" applyNumberFormat="1" applyFont="1" applyFill="1" applyBorder="1" applyAlignment="1" applyProtection="1">
      <alignment horizontal="right" vertical="center"/>
      <protection/>
    </xf>
    <xf numFmtId="0" fontId="4" fillId="49" borderId="18" xfId="0" applyNumberFormat="1" applyFont="1" applyFill="1" applyBorder="1" applyAlignment="1" applyProtection="1">
      <alignment vertical="center"/>
      <protection/>
    </xf>
    <xf numFmtId="3" fontId="4" fillId="52" borderId="18" xfId="0" applyNumberFormat="1" applyFont="1" applyFill="1" applyBorder="1" applyAlignment="1" applyProtection="1">
      <alignment horizontal="right" vertical="center"/>
      <protection/>
    </xf>
    <xf numFmtId="0" fontId="2" fillId="53" borderId="0" xfId="0" applyFont="1" applyFill="1" applyAlignment="1">
      <alignment/>
    </xf>
    <xf numFmtId="0" fontId="6" fillId="53" borderId="0" xfId="0" applyFont="1" applyFill="1" applyAlignment="1">
      <alignment/>
    </xf>
    <xf numFmtId="0" fontId="1" fillId="53" borderId="0" xfId="0" applyFont="1" applyFill="1" applyAlignment="1">
      <alignment/>
    </xf>
    <xf numFmtId="0" fontId="0" fillId="53" borderId="0" xfId="0" applyFont="1" applyFill="1" applyAlignment="1">
      <alignment/>
    </xf>
    <xf numFmtId="0" fontId="4" fillId="53" borderId="0" xfId="0" applyFont="1" applyFill="1" applyAlignment="1">
      <alignment/>
    </xf>
    <xf numFmtId="0" fontId="3" fillId="53" borderId="0" xfId="0" applyNumberFormat="1" applyFont="1" applyFill="1" applyAlignment="1" applyProtection="1">
      <alignment horizontal="centerContinuous" vertical="center"/>
      <protection/>
    </xf>
    <xf numFmtId="177" fontId="7" fillId="53" borderId="0" xfId="0" applyNumberFormat="1" applyFont="1" applyFill="1" applyAlignment="1" applyProtection="1">
      <alignment horizontal="centerContinuous" vertical="center"/>
      <protection/>
    </xf>
    <xf numFmtId="0" fontId="7" fillId="53" borderId="0" xfId="0" applyNumberFormat="1" applyFont="1" applyFill="1" applyAlignment="1" applyProtection="1">
      <alignment horizontal="centerContinuous" vertical="center"/>
      <protection/>
    </xf>
    <xf numFmtId="0" fontId="4" fillId="53" borderId="0" xfId="0" applyFont="1" applyFill="1" applyAlignment="1">
      <alignment vertical="center"/>
    </xf>
    <xf numFmtId="0" fontId="4" fillId="53" borderId="0" xfId="0" applyFont="1" applyFill="1" applyAlignment="1">
      <alignment horizontal="center" vertical="center"/>
    </xf>
    <xf numFmtId="177" fontId="4" fillId="53" borderId="0" xfId="0" applyNumberFormat="1" applyFont="1" applyFill="1" applyAlignment="1">
      <alignment horizontal="center" vertical="center"/>
    </xf>
    <xf numFmtId="177" fontId="4" fillId="53" borderId="0" xfId="0" applyNumberFormat="1" applyFont="1" applyFill="1" applyAlignment="1">
      <alignment horizontal="center"/>
    </xf>
    <xf numFmtId="0" fontId="1" fillId="53" borderId="0" xfId="0" applyFont="1" applyFill="1" applyAlignment="1">
      <alignment vertical="center"/>
    </xf>
    <xf numFmtId="0" fontId="5" fillId="53" borderId="18" xfId="0" applyNumberFormat="1" applyFont="1" applyFill="1" applyBorder="1" applyAlignment="1" applyProtection="1">
      <alignment horizontal="centerContinuous" vertical="center"/>
      <protection/>
    </xf>
    <xf numFmtId="177" fontId="5" fillId="53" borderId="18" xfId="0" applyNumberFormat="1" applyFont="1" applyFill="1" applyBorder="1" applyAlignment="1" applyProtection="1">
      <alignment horizontal="centerContinuous" vertical="center"/>
      <protection/>
    </xf>
    <xf numFmtId="0" fontId="8" fillId="53" borderId="0" xfId="0" applyFont="1" applyFill="1" applyAlignment="1">
      <alignment vertical="center"/>
    </xf>
    <xf numFmtId="0" fontId="5" fillId="53" borderId="18" xfId="0" applyNumberFormat="1" applyFont="1" applyFill="1" applyBorder="1" applyAlignment="1" applyProtection="1">
      <alignment horizontal="center" vertical="center"/>
      <protection/>
    </xf>
    <xf numFmtId="177" fontId="5" fillId="53" borderId="18" xfId="0" applyNumberFormat="1" applyFont="1" applyFill="1" applyBorder="1" applyAlignment="1" applyProtection="1">
      <alignment horizontal="center" vertical="center"/>
      <protection/>
    </xf>
    <xf numFmtId="0" fontId="9" fillId="53" borderId="18" xfId="0" applyFont="1" applyFill="1" applyBorder="1" applyAlignment="1">
      <alignment horizontal="left" vertical="center" wrapText="1"/>
    </xf>
    <xf numFmtId="177" fontId="9" fillId="53" borderId="18" xfId="25" applyNumberFormat="1" applyFont="1" applyFill="1" applyBorder="1" applyAlignment="1">
      <alignment horizontal="center" vertical="center"/>
      <protection/>
    </xf>
    <xf numFmtId="0" fontId="4" fillId="53" borderId="18" xfId="0" applyFont="1" applyFill="1" applyBorder="1" applyAlignment="1">
      <alignment horizontal="left" vertical="center" wrapText="1" indent="1"/>
    </xf>
    <xf numFmtId="177" fontId="4" fillId="53" borderId="18" xfId="25" applyNumberFormat="1" applyFont="1" applyFill="1" applyBorder="1" applyAlignment="1">
      <alignment horizontal="right" vertical="center"/>
      <protection/>
    </xf>
    <xf numFmtId="177" fontId="4" fillId="53" borderId="18" xfId="25" applyNumberFormat="1" applyFont="1" applyFill="1" applyBorder="1" applyAlignment="1">
      <alignment vertical="center"/>
      <protection/>
    </xf>
    <xf numFmtId="0" fontId="4" fillId="53" borderId="18" xfId="0" applyFont="1" applyFill="1" applyBorder="1" applyAlignment="1">
      <alignment horizontal="left" vertical="center" wrapText="1" indent="2"/>
    </xf>
    <xf numFmtId="0" fontId="4" fillId="53" borderId="18" xfId="0" applyFont="1" applyFill="1" applyBorder="1" applyAlignment="1">
      <alignment/>
    </xf>
    <xf numFmtId="177" fontId="4" fillId="53" borderId="18" xfId="0" applyNumberFormat="1" applyFont="1" applyFill="1" applyBorder="1" applyAlignment="1">
      <alignment/>
    </xf>
    <xf numFmtId="0" fontId="10" fillId="53" borderId="0" xfId="0" applyFont="1" applyFill="1" applyAlignment="1">
      <alignment/>
    </xf>
    <xf numFmtId="177" fontId="0" fillId="53" borderId="0" xfId="0" applyNumberFormat="1" applyFont="1" applyFill="1" applyAlignment="1">
      <alignment/>
    </xf>
    <xf numFmtId="0" fontId="3" fillId="53" borderId="0" xfId="0" applyNumberFormat="1" applyFont="1" applyFill="1" applyAlignment="1" applyProtection="1">
      <alignment horizontal="center" vertical="center"/>
      <protection/>
    </xf>
    <xf numFmtId="0" fontId="4" fillId="53" borderId="16" xfId="0" applyFont="1" applyFill="1" applyBorder="1" applyAlignment="1">
      <alignment horizontal="center" vertical="center"/>
    </xf>
    <xf numFmtId="177" fontId="4" fillId="53" borderId="16" xfId="0" applyNumberFormat="1" applyFont="1" applyFill="1" applyBorder="1" applyAlignment="1">
      <alignment horizontal="right" vertical="center"/>
    </xf>
    <xf numFmtId="0" fontId="5" fillId="53" borderId="0" xfId="0" applyFont="1" applyFill="1" applyAlignment="1">
      <alignment vertical="center"/>
    </xf>
    <xf numFmtId="177" fontId="4" fillId="0" borderId="18" xfId="0" applyNumberFormat="1" applyFont="1" applyFill="1" applyBorder="1" applyAlignment="1" applyProtection="1">
      <alignment horizontal="left" vertical="center"/>
      <protection/>
    </xf>
    <xf numFmtId="177" fontId="4" fillId="53" borderId="18" xfId="0" applyNumberFormat="1" applyFont="1" applyFill="1" applyBorder="1" applyAlignment="1" applyProtection="1">
      <alignment horizontal="center" vertical="center" wrapText="1"/>
      <protection/>
    </xf>
    <xf numFmtId="177" fontId="4" fillId="53" borderId="18" xfId="0" applyNumberFormat="1" applyFont="1" applyFill="1" applyBorder="1" applyAlignment="1">
      <alignment horizontal="center" vertical="center" wrapText="1"/>
    </xf>
    <xf numFmtId="3" fontId="11" fillId="53" borderId="0" xfId="0" applyNumberFormat="1" applyFont="1" applyFill="1" applyAlignment="1" applyProtection="1">
      <alignment vertical="center"/>
      <protection/>
    </xf>
    <xf numFmtId="3" fontId="0" fillId="53" borderId="0" xfId="0" applyNumberFormat="1" applyFont="1" applyFill="1" applyAlignment="1" applyProtection="1">
      <alignment vertical="center"/>
      <protection/>
    </xf>
    <xf numFmtId="0" fontId="0" fillId="53" borderId="18" xfId="0" applyFont="1" applyFill="1" applyBorder="1" applyAlignment="1">
      <alignment/>
    </xf>
    <xf numFmtId="177" fontId="0" fillId="53" borderId="18" xfId="0" applyNumberFormat="1" applyFont="1" applyFill="1" applyBorder="1" applyAlignment="1">
      <alignment/>
    </xf>
    <xf numFmtId="0" fontId="2" fillId="53" borderId="18" xfId="0" applyFont="1" applyFill="1" applyBorder="1" applyAlignment="1">
      <alignment/>
    </xf>
    <xf numFmtId="0" fontId="2" fillId="53" borderId="0" xfId="0" applyFont="1" applyFill="1" applyAlignment="1">
      <alignment/>
    </xf>
    <xf numFmtId="0" fontId="3" fillId="53" borderId="0" xfId="0" applyFont="1" applyFill="1" applyAlignment="1">
      <alignment horizontal="center" vertical="center" wrapText="1"/>
    </xf>
    <xf numFmtId="0" fontId="1" fillId="53" borderId="0" xfId="0" applyFont="1" applyFill="1" applyBorder="1" applyAlignment="1">
      <alignment vertical="center" wrapText="1"/>
    </xf>
    <xf numFmtId="178" fontId="4" fillId="53" borderId="16" xfId="0" applyNumberFormat="1" applyFont="1" applyFill="1" applyBorder="1" applyAlignment="1">
      <alignment horizontal="right" vertical="center" wrapText="1"/>
    </xf>
    <xf numFmtId="0" fontId="1" fillId="53" borderId="0" xfId="0" applyFont="1" applyFill="1" applyAlignment="1">
      <alignment/>
    </xf>
    <xf numFmtId="0" fontId="5" fillId="53" borderId="18" xfId="0" applyFont="1" applyFill="1" applyBorder="1" applyAlignment="1">
      <alignment vertical="center" wrapText="1"/>
    </xf>
    <xf numFmtId="179" fontId="5" fillId="53" borderId="18" xfId="0" applyNumberFormat="1" applyFont="1" applyFill="1" applyBorder="1" applyAlignment="1">
      <alignment horizontal="center" vertical="center" wrapText="1"/>
    </xf>
    <xf numFmtId="49" fontId="4" fillId="53" borderId="18" xfId="78" applyNumberFormat="1" applyFont="1" applyFill="1" applyBorder="1" applyAlignment="1" applyProtection="1">
      <alignment horizontal="left" vertical="center"/>
      <protection/>
    </xf>
    <xf numFmtId="179" fontId="4" fillId="53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53" borderId="19" xfId="78" applyNumberFormat="1" applyFont="1" applyFill="1" applyBorder="1" applyAlignment="1" applyProtection="1">
      <alignment horizontal="left" vertical="center"/>
      <protection/>
    </xf>
    <xf numFmtId="179" fontId="4" fillId="53" borderId="18" xfId="78" applyNumberFormat="1" applyFont="1" applyFill="1" applyBorder="1" applyAlignment="1" applyProtection="1">
      <alignment horizontal="center" vertical="center" wrapText="1"/>
      <protection/>
    </xf>
    <xf numFmtId="49" fontId="4" fillId="53" borderId="18" xfId="0" applyNumberFormat="1" applyFont="1" applyFill="1" applyBorder="1" applyAlignment="1" applyProtection="1">
      <alignment horizontal="left" vertical="center" wrapText="1"/>
      <protection/>
    </xf>
    <xf numFmtId="49" fontId="4" fillId="43" borderId="18" xfId="0" applyNumberFormat="1" applyFont="1" applyFill="1" applyBorder="1" applyAlignment="1" applyProtection="1">
      <alignment horizontal="left" vertical="center" wrapText="1"/>
      <protection/>
    </xf>
    <xf numFmtId="49" fontId="4" fillId="43" borderId="19" xfId="78" applyNumberFormat="1" applyFont="1" applyFill="1" applyBorder="1" applyAlignment="1" applyProtection="1">
      <alignment horizontal="left" vertical="center"/>
      <protection/>
    </xf>
    <xf numFmtId="0" fontId="4" fillId="53" borderId="18" xfId="0" applyFont="1" applyFill="1" applyBorder="1" applyAlignment="1">
      <alignment horizontal="center" vertical="center" wrapText="1"/>
    </xf>
    <xf numFmtId="0" fontId="4" fillId="53" borderId="18" xfId="0" applyFont="1" applyFill="1" applyBorder="1" applyAlignment="1">
      <alignment/>
    </xf>
    <xf numFmtId="0" fontId="0" fillId="53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justify" vertical="top" wrapText="1"/>
    </xf>
    <xf numFmtId="180" fontId="17" fillId="0" borderId="18" xfId="0" applyNumberFormat="1" applyFont="1" applyBorder="1" applyAlignment="1">
      <alignment horizontal="center" vertical="top" wrapText="1"/>
    </xf>
    <xf numFmtId="0" fontId="18" fillId="0" borderId="18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81" fontId="18" fillId="0" borderId="18" xfId="0" applyNumberFormat="1" applyFont="1" applyBorder="1" applyAlignment="1">
      <alignment horizontal="center" vertical="center" wrapText="1"/>
    </xf>
    <xf numFmtId="181" fontId="18" fillId="43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justify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81" fontId="18" fillId="0" borderId="18" xfId="0" applyNumberFormat="1" applyFont="1" applyFill="1" applyBorder="1" applyAlignment="1">
      <alignment horizontal="center" vertical="center" wrapText="1"/>
    </xf>
    <xf numFmtId="0" fontId="0" fillId="43" borderId="0" xfId="0" applyFill="1" applyAlignment="1">
      <alignment vertical="center"/>
    </xf>
    <xf numFmtId="0" fontId="19" fillId="4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vertical="center"/>
    </xf>
    <xf numFmtId="0" fontId="19" fillId="43" borderId="18" xfId="0" applyFont="1" applyFill="1" applyBorder="1" applyAlignment="1">
      <alignment horizontal="center" vertical="center"/>
    </xf>
    <xf numFmtId="0" fontId="19" fillId="43" borderId="18" xfId="0" applyFont="1" applyFill="1" applyBorder="1" applyAlignment="1">
      <alignment horizontal="center" vertical="center" wrapText="1"/>
    </xf>
    <xf numFmtId="0" fontId="63" fillId="43" borderId="18" xfId="0" applyFont="1" applyFill="1" applyBorder="1" applyAlignment="1">
      <alignment vertical="center"/>
    </xf>
    <xf numFmtId="177" fontId="63" fillId="43" borderId="18" xfId="0" applyNumberFormat="1" applyFont="1" applyFill="1" applyBorder="1" applyAlignment="1" applyProtection="1">
      <alignment vertical="center"/>
      <protection locked="0"/>
    </xf>
    <xf numFmtId="0" fontId="63" fillId="43" borderId="18" xfId="0" applyFont="1" applyFill="1" applyBorder="1" applyAlignment="1">
      <alignment horizontal="left" vertical="center"/>
    </xf>
    <xf numFmtId="0" fontId="72" fillId="43" borderId="18" xfId="0" applyFont="1" applyFill="1" applyBorder="1" applyAlignment="1">
      <alignment horizontal="distributed" vertical="center"/>
    </xf>
    <xf numFmtId="0" fontId="20" fillId="43" borderId="0" xfId="0" applyFont="1" applyFill="1" applyAlignment="1">
      <alignment horizontal="center" vertical="center"/>
    </xf>
    <xf numFmtId="0" fontId="0" fillId="43" borderId="16" xfId="0" applyFill="1" applyBorder="1" applyAlignment="1">
      <alignment horizontal="right" vertical="center"/>
    </xf>
    <xf numFmtId="0" fontId="75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111" applyFont="1" applyFill="1">
      <alignment horizontal="left" vertical="center" wrapText="1"/>
      <protection/>
    </xf>
    <xf numFmtId="0" fontId="63" fillId="0" borderId="0" xfId="122" applyFont="1" applyFill="1">
      <alignment vertical="center"/>
      <protection/>
    </xf>
    <xf numFmtId="0" fontId="53" fillId="0" borderId="0" xfId="106" applyFont="1" applyFill="1">
      <alignment vertical="top"/>
      <protection/>
    </xf>
    <xf numFmtId="0" fontId="24" fillId="0" borderId="0" xfId="166" applyFont="1" applyFill="1" applyAlignment="1">
      <alignment horizontal="center" vertical="center"/>
      <protection/>
    </xf>
    <xf numFmtId="0" fontId="63" fillId="0" borderId="0" xfId="127" applyFont="1" applyFill="1">
      <alignment horizontal="left" vertical="center"/>
      <protection/>
    </xf>
    <xf numFmtId="0" fontId="63" fillId="0" borderId="0" xfId="116" applyFont="1" applyFill="1">
      <alignment horizontal="right" vertical="center"/>
      <protection/>
    </xf>
    <xf numFmtId="0" fontId="73" fillId="0" borderId="7" xfId="81" applyFont="1" applyFill="1" applyBorder="1">
      <alignment horizontal="center" vertical="center"/>
      <protection/>
    </xf>
    <xf numFmtId="0" fontId="73" fillId="0" borderId="12" xfId="99" applyFont="1" applyFill="1" applyBorder="1">
      <alignment horizontal="center" vertical="center"/>
      <protection/>
    </xf>
    <xf numFmtId="0" fontId="73" fillId="0" borderId="2" xfId="66" applyFont="1" applyFill="1" applyBorder="1">
      <alignment horizontal="center" vertical="center" wrapText="1"/>
      <protection/>
    </xf>
    <xf numFmtId="0" fontId="72" fillId="0" borderId="7" xfId="175" applyFont="1" applyFill="1" applyBorder="1">
      <alignment horizontal="center" vertical="center"/>
      <protection/>
    </xf>
    <xf numFmtId="0" fontId="72" fillId="0" borderId="12" xfId="161" applyFont="1" applyFill="1" applyBorder="1">
      <alignment horizontal="center" vertical="center"/>
      <protection/>
    </xf>
    <xf numFmtId="0" fontId="74" fillId="0" borderId="2" xfId="172" applyFont="1" applyFill="1" applyBorder="1">
      <alignment horizontal="center" vertical="center" wrapText="1"/>
      <protection/>
    </xf>
    <xf numFmtId="0" fontId="53" fillId="0" borderId="2" xfId="36" applyFont="1" applyFill="1" applyBorder="1">
      <alignment horizontal="center" vertical="center"/>
      <protection/>
    </xf>
    <xf numFmtId="0" fontId="53" fillId="0" borderId="2" xfId="66" applyFont="1" applyFill="1" applyBorder="1">
      <alignment horizontal="center" vertical="center" wrapText="1"/>
      <protection/>
    </xf>
    <xf numFmtId="0" fontId="72" fillId="0" borderId="2" xfId="110" applyFont="1" applyFill="1" applyBorder="1">
      <alignment horizontal="center" vertical="center"/>
      <protection/>
    </xf>
    <xf numFmtId="0" fontId="72" fillId="0" borderId="12" xfId="103" applyFont="1" applyFill="1" applyBorder="1">
      <alignment horizontal="center" vertical="center"/>
      <protection/>
    </xf>
    <xf numFmtId="0" fontId="74" fillId="0" borderId="13" xfId="173" applyFont="1" applyFill="1" applyBorder="1">
      <alignment horizontal="center" vertical="center"/>
      <protection/>
    </xf>
    <xf numFmtId="0" fontId="63" fillId="0" borderId="2" xfId="74" applyFont="1" applyFill="1" applyBorder="1">
      <alignment horizontal="center" vertical="center"/>
      <protection/>
    </xf>
    <xf numFmtId="0" fontId="63" fillId="0" borderId="2" xfId="74" applyFont="1" applyFill="1" applyBorder="1" applyAlignment="1">
      <alignment horizontal="left" vertical="center"/>
      <protection/>
    </xf>
    <xf numFmtId="4" fontId="63" fillId="0" borderId="2" xfId="85" applyNumberFormat="1" applyFont="1" applyFill="1" applyBorder="1">
      <alignment horizontal="right" vertical="center" wrapText="1"/>
      <protection/>
    </xf>
    <xf numFmtId="0" fontId="63" fillId="0" borderId="2" xfId="101" applyFont="1" applyFill="1" applyBorder="1">
      <alignment horizontal="left" vertical="center"/>
      <protection/>
    </xf>
    <xf numFmtId="0" fontId="63" fillId="0" borderId="2" xfId="128" applyFont="1" applyFill="1" applyBorder="1">
      <alignment vertical="center"/>
      <protection/>
    </xf>
    <xf numFmtId="4" fontId="53" fillId="0" borderId="2" xfId="154" applyNumberFormat="1" applyFont="1" applyFill="1" applyBorder="1">
      <alignment horizontal="right" vertical="center"/>
      <protection/>
    </xf>
    <xf numFmtId="0" fontId="63" fillId="0" borderId="2" xfId="87" applyFont="1" applyFill="1" applyBorder="1">
      <alignment horizontal="center" vertical="center"/>
      <protection/>
    </xf>
    <xf numFmtId="0" fontId="63" fillId="0" borderId="2" xfId="87" applyFont="1" applyFill="1" applyBorder="1" applyAlignment="1">
      <alignment horizontal="left" vertical="center"/>
      <protection/>
    </xf>
    <xf numFmtId="4" fontId="63" fillId="0" borderId="2" xfId="96" applyNumberFormat="1" applyFont="1" applyFill="1" applyBorder="1">
      <alignment horizontal="right" vertical="center" wrapText="1"/>
      <protection locked="0"/>
    </xf>
    <xf numFmtId="177" fontId="63" fillId="0" borderId="2" xfId="130" applyNumberFormat="1" applyFont="1" applyFill="1" applyBorder="1">
      <alignment horizontal="left" vertical="center"/>
      <protection/>
    </xf>
    <xf numFmtId="4" fontId="53" fillId="0" borderId="2" xfId="159" applyNumberFormat="1" applyFont="1" applyFill="1" applyBorder="1">
      <alignment horizontal="right" vertical="center" wrapText="1"/>
      <protection locked="0"/>
    </xf>
    <xf numFmtId="2" fontId="53" fillId="0" borderId="2" xfId="19" applyNumberFormat="1" applyFont="1" applyFill="1" applyBorder="1">
      <alignment horizontal="right" vertical="center"/>
      <protection/>
    </xf>
    <xf numFmtId="176" fontId="63" fillId="0" borderId="2" xfId="129" applyNumberFormat="1" applyFont="1" applyFill="1" applyBorder="1">
      <alignment horizontal="left" vertical="center"/>
      <protection/>
    </xf>
    <xf numFmtId="0" fontId="51" fillId="0" borderId="2" xfId="90" applyFont="1" applyFill="1" applyBorder="1">
      <alignment horizontal="center" vertical="center"/>
      <protection/>
    </xf>
    <xf numFmtId="0" fontId="51" fillId="0" borderId="2" xfId="90" applyFont="1" applyFill="1" applyBorder="1" applyAlignment="1">
      <alignment horizontal="left" vertical="center"/>
      <protection/>
    </xf>
    <xf numFmtId="4" fontId="51" fillId="0" borderId="2" xfId="92" applyNumberFormat="1" applyFont="1" applyFill="1" applyBorder="1">
      <alignment horizontal="right" vertical="center" wrapText="1"/>
      <protection locked="0"/>
    </xf>
    <xf numFmtId="0" fontId="63" fillId="0" borderId="2" xfId="83" applyFont="1" applyFill="1" applyBorder="1">
      <alignment horizontal="center" vertical="center"/>
      <protection/>
    </xf>
    <xf numFmtId="0" fontId="63" fillId="0" borderId="2" xfId="88" applyFont="1" applyFill="1" applyBorder="1">
      <alignment horizontal="center" vertical="center" wrapText="1"/>
      <protection/>
    </xf>
    <xf numFmtId="0" fontId="63" fillId="0" borderId="7" xfId="80" applyFont="1" applyFill="1" applyBorder="1">
      <alignment horizontal="center" vertical="center"/>
      <protection/>
    </xf>
    <xf numFmtId="0" fontId="63" fillId="0" borderId="12" xfId="100" applyFont="1" applyFill="1" applyBorder="1">
      <alignment horizontal="center" vertical="center"/>
      <protection/>
    </xf>
    <xf numFmtId="4" fontId="63" fillId="0" borderId="2" xfId="89" applyNumberFormat="1" applyFont="1" applyFill="1" applyBorder="1">
      <alignment horizontal="right" vertical="center" wrapText="1"/>
      <protection/>
    </xf>
    <xf numFmtId="177" fontId="63" fillId="0" borderId="13" xfId="113" applyNumberFormat="1" applyFont="1" applyFill="1" applyBorder="1">
      <alignment horizontal="left" vertical="center"/>
      <protection/>
    </xf>
    <xf numFmtId="176" fontId="63" fillId="0" borderId="13" xfId="126" applyNumberFormat="1" applyFont="1" applyFill="1" applyBorder="1">
      <alignment horizontal="left" vertical="center"/>
      <protection/>
    </xf>
    <xf numFmtId="2" fontId="53" fillId="0" borderId="2" xfId="155" applyNumberFormat="1" applyFont="1" applyFill="1" applyBorder="1">
      <alignment horizontal="right" vertical="center" wrapText="1"/>
      <protection locked="0"/>
    </xf>
    <xf numFmtId="0" fontId="63" fillId="0" borderId="13" xfId="105" applyFont="1" applyFill="1" applyBorder="1">
      <alignment vertical="center"/>
      <protection/>
    </xf>
    <xf numFmtId="4" fontId="53" fillId="0" borderId="2" xfId="156" applyNumberFormat="1" applyFont="1" applyFill="1" applyBorder="1">
      <alignment horizontal="right" vertical="center"/>
      <protection/>
    </xf>
    <xf numFmtId="4" fontId="53" fillId="0" borderId="2" xfId="158" applyNumberFormat="1" applyFont="1" applyFill="1" applyBorder="1">
      <alignment horizontal="right" vertical="center"/>
      <protection/>
    </xf>
    <xf numFmtId="4" fontId="53" fillId="0" borderId="2" xfId="149" applyNumberFormat="1" applyFont="1" applyFill="1" applyBorder="1">
      <alignment horizontal="right" vertical="center"/>
      <protection locked="0"/>
    </xf>
    <xf numFmtId="0" fontId="53" fillId="0" borderId="15" xfId="137" applyFont="1" applyFill="1" applyBorder="1">
      <alignment horizontal="left" vertical="center"/>
      <protection/>
    </xf>
    <xf numFmtId="0" fontId="53" fillId="0" borderId="0" xfId="125" applyFont="1" applyFill="1">
      <alignment vertical="top"/>
      <protection/>
    </xf>
    <xf numFmtId="0" fontId="63" fillId="0" borderId="7" xfId="140" applyFont="1" applyFill="1" applyBorder="1">
      <alignment vertical="center"/>
      <protection/>
    </xf>
    <xf numFmtId="4" fontId="53" fillId="0" borderId="2" xfId="153" applyNumberFormat="1" applyFont="1" applyFill="1" applyBorder="1">
      <alignment horizontal="right" vertical="center"/>
      <protection locked="0"/>
    </xf>
    <xf numFmtId="4" fontId="53" fillId="0" borderId="2" xfId="167" applyNumberFormat="1" applyFont="1" applyFill="1" applyBorder="1">
      <alignment horizontal="right" vertical="center"/>
      <protection locked="0"/>
    </xf>
    <xf numFmtId="0" fontId="53" fillId="0" borderId="15" xfId="108" applyFont="1" applyFill="1" applyBorder="1">
      <alignment vertical="center"/>
      <protection/>
    </xf>
    <xf numFmtId="0" fontId="63" fillId="0" borderId="15" xfId="134" applyFont="1" applyFill="1" applyBorder="1">
      <alignment vertical="center"/>
      <protection/>
    </xf>
    <xf numFmtId="0" fontId="55" fillId="0" borderId="0" xfId="119" applyFont="1" applyFill="1">
      <alignment vertical="top"/>
      <protection/>
    </xf>
    <xf numFmtId="2" fontId="53" fillId="0" borderId="2" xfId="162" applyNumberFormat="1" applyFont="1" applyFill="1" applyBorder="1">
      <alignment horizontal="right" vertical="center"/>
      <protection locked="0"/>
    </xf>
    <xf numFmtId="0" fontId="63" fillId="0" borderId="2" xfId="109" applyFont="1" applyFill="1" applyBorder="1">
      <alignment horizontal="left" vertical="center"/>
      <protection/>
    </xf>
    <xf numFmtId="0" fontId="63" fillId="0" borderId="2" xfId="135" applyFont="1" applyFill="1" applyBorder="1">
      <alignment vertical="center"/>
      <protection/>
    </xf>
    <xf numFmtId="4" fontId="53" fillId="0" borderId="2" xfId="152" applyNumberFormat="1" applyFont="1" applyFill="1" applyBorder="1">
      <alignment horizontal="right" vertical="center"/>
      <protection/>
    </xf>
    <xf numFmtId="0" fontId="53" fillId="0" borderId="15" xfId="147" applyFont="1" applyFill="1" applyBorder="1">
      <alignment vertical="center"/>
      <protection/>
    </xf>
    <xf numFmtId="0" fontId="72" fillId="0" borderId="12" xfId="118" applyFont="1" applyFill="1" applyBorder="1">
      <alignment vertical="center"/>
      <protection/>
    </xf>
    <xf numFmtId="4" fontId="53" fillId="0" borderId="2" xfId="164" applyNumberFormat="1" applyFont="1" applyFill="1" applyBorder="1">
      <alignment horizontal="right" vertical="center" wrapText="1"/>
      <protection/>
    </xf>
    <xf numFmtId="0" fontId="53" fillId="0" borderId="0" xfId="144" applyFont="1" applyFill="1">
      <alignment vertical="center"/>
      <protection/>
    </xf>
    <xf numFmtId="0" fontId="53" fillId="0" borderId="0" xfId="73" applyFont="1" applyFill="1">
      <alignment vertical="top"/>
      <protection/>
    </xf>
    <xf numFmtId="0" fontId="24" fillId="0" borderId="0" xfId="166" applyFont="1" applyFill="1">
      <alignment horizontal="center" vertical="center"/>
      <protection/>
    </xf>
    <xf numFmtId="0" fontId="53" fillId="0" borderId="0" xfId="84" applyFont="1" applyFill="1">
      <alignment vertical="top"/>
      <protection/>
    </xf>
    <xf numFmtId="0" fontId="72" fillId="0" borderId="8" xfId="174" applyFont="1" applyFill="1" applyBorder="1">
      <alignment horizontal="center" vertical="center" wrapText="1"/>
      <protection/>
    </xf>
    <xf numFmtId="0" fontId="73" fillId="0" borderId="2" xfId="168" applyFont="1" applyFill="1" applyBorder="1">
      <alignment horizontal="center" vertical="center" wrapText="1"/>
      <protection/>
    </xf>
    <xf numFmtId="0" fontId="73" fillId="0" borderId="14" xfId="171" applyFont="1" applyFill="1" applyBorder="1">
      <alignment horizontal="center" vertical="center" wrapText="1"/>
      <protection/>
    </xf>
    <xf numFmtId="0" fontId="73" fillId="0" borderId="12" xfId="176" applyFont="1" applyFill="1" applyBorder="1">
      <alignment horizontal="center" vertical="center" wrapText="1"/>
      <protection/>
    </xf>
    <xf numFmtId="0" fontId="72" fillId="0" borderId="13" xfId="160" applyFont="1" applyFill="1" applyBorder="1">
      <alignment horizontal="center" vertical="center" wrapText="1"/>
      <protection/>
    </xf>
    <xf numFmtId="0" fontId="73" fillId="0" borderId="2" xfId="107" applyFont="1" applyFill="1" applyBorder="1">
      <alignment horizontal="center" vertical="center" wrapText="1"/>
      <protection/>
    </xf>
    <xf numFmtId="0" fontId="8" fillId="0" borderId="2" xfId="131" applyFont="1" applyFill="1" applyBorder="1">
      <alignment horizontal="center" vertical="center" wrapText="1"/>
      <protection/>
    </xf>
    <xf numFmtId="0" fontId="74" fillId="0" borderId="2" xfId="117" applyFont="1" applyFill="1" applyBorder="1">
      <alignment horizontal="center" vertical="center" wrapText="1"/>
      <protection/>
    </xf>
    <xf numFmtId="4" fontId="63" fillId="0" borderId="2" xfId="112" applyNumberFormat="1" applyFont="1" applyFill="1" applyBorder="1">
      <alignment horizontal="right" vertical="center"/>
      <protection/>
    </xf>
    <xf numFmtId="4" fontId="53" fillId="0" borderId="2" xfId="124" applyNumberFormat="1" applyFont="1" applyFill="1" applyBorder="1">
      <alignment horizontal="right" vertical="center"/>
      <protection/>
    </xf>
    <xf numFmtId="10" fontId="63" fillId="0" borderId="2" xfId="123" applyNumberFormat="1" applyFont="1" applyFill="1" applyBorder="1">
      <alignment horizontal="right" vertical="center"/>
      <protection/>
    </xf>
    <xf numFmtId="4" fontId="53" fillId="0" borderId="2" xfId="151" applyNumberFormat="1" applyFont="1" applyFill="1" applyBorder="1">
      <alignment horizontal="right" vertical="center"/>
      <protection locked="0"/>
    </xf>
    <xf numFmtId="4" fontId="63" fillId="0" borderId="2" xfId="169" applyNumberFormat="1" applyFont="1" applyFill="1" applyBorder="1">
      <alignment horizontal="right" vertical="center" wrapText="1"/>
      <protection locked="0"/>
    </xf>
    <xf numFmtId="4" fontId="63" fillId="0" borderId="2" xfId="170" applyNumberFormat="1" applyFont="1" applyFill="1" applyBorder="1">
      <alignment horizontal="right" vertical="center" wrapText="1"/>
      <protection locked="0"/>
    </xf>
    <xf numFmtId="4" fontId="53" fillId="0" borderId="2" xfId="136" applyNumberFormat="1" applyFont="1" applyFill="1" applyBorder="1">
      <alignment horizontal="right" vertical="center" wrapText="1"/>
      <protection locked="0"/>
    </xf>
    <xf numFmtId="10" fontId="53" fillId="0" borderId="2" xfId="157" applyNumberFormat="1" applyFont="1" applyFill="1" applyBorder="1">
      <alignment horizontal="right" vertical="center"/>
      <protection/>
    </xf>
    <xf numFmtId="4" fontId="63" fillId="0" borderId="2" xfId="102" applyNumberFormat="1" applyFont="1" applyFill="1" applyBorder="1">
      <alignment horizontal="right" vertical="center"/>
      <protection locked="0"/>
    </xf>
    <xf numFmtId="2" fontId="53" fillId="0" borderId="2" xfId="142" applyNumberFormat="1" applyFont="1" applyFill="1" applyBorder="1">
      <alignment horizontal="right" vertical="center"/>
      <protection/>
    </xf>
    <xf numFmtId="10" fontId="53" fillId="0" borderId="2" xfId="150" applyNumberFormat="1" applyFont="1" applyFill="1" applyBorder="1">
      <alignment horizontal="right" vertical="center"/>
      <protection/>
    </xf>
    <xf numFmtId="10" fontId="53" fillId="0" borderId="2" xfId="138" applyNumberFormat="1" applyFont="1" applyFill="1" applyBorder="1">
      <alignment horizontal="right" vertical="center"/>
      <protection locked="0"/>
    </xf>
    <xf numFmtId="2" fontId="53" fillId="0" borderId="2" xfId="114" applyNumberFormat="1" applyFont="1" applyFill="1" applyBorder="1">
      <alignment horizontal="right" vertical="center" wrapText="1"/>
      <protection locked="0"/>
    </xf>
    <xf numFmtId="4" fontId="53" fillId="0" borderId="2" xfId="146" applyNumberFormat="1" applyFont="1" applyFill="1" applyBorder="1">
      <alignment horizontal="right" vertical="center"/>
      <protection locked="0"/>
    </xf>
    <xf numFmtId="4" fontId="53" fillId="0" borderId="2" xfId="145" applyNumberFormat="1" applyFont="1" applyFill="1" applyBorder="1">
      <alignment horizontal="right" vertical="center"/>
      <protection/>
    </xf>
    <xf numFmtId="4" fontId="53" fillId="0" borderId="2" xfId="143" applyNumberFormat="1" applyFont="1" applyFill="1" applyBorder="1">
      <alignment horizontal="right" vertical="center"/>
      <protection/>
    </xf>
    <xf numFmtId="4" fontId="53" fillId="0" borderId="2" xfId="141" applyNumberFormat="1" applyFont="1" applyFill="1" applyBorder="1">
      <alignment horizontal="right" vertical="center"/>
      <protection locked="0"/>
    </xf>
    <xf numFmtId="2" fontId="63" fillId="0" borderId="2" xfId="120" applyNumberFormat="1" applyFont="1" applyFill="1" applyBorder="1">
      <alignment horizontal="right" vertical="center"/>
      <protection/>
    </xf>
    <xf numFmtId="4" fontId="63" fillId="0" borderId="2" xfId="121" applyNumberFormat="1" applyFont="1" applyFill="1" applyBorder="1">
      <alignment horizontal="right" vertical="center"/>
      <protection locked="0"/>
    </xf>
    <xf numFmtId="2" fontId="53" fillId="0" borderId="2" xfId="163" applyNumberFormat="1" applyFont="1" applyFill="1" applyBorder="1">
      <alignment horizontal="right" vertical="center"/>
      <protection locked="0"/>
    </xf>
    <xf numFmtId="4" fontId="53" fillId="0" borderId="2" xfId="165" applyNumberFormat="1" applyFont="1" applyFill="1" applyBorder="1">
      <alignment horizontal="right" vertical="center"/>
      <protection locked="0"/>
    </xf>
    <xf numFmtId="4" fontId="53" fillId="0" borderId="2" xfId="104" applyNumberFormat="1" applyFont="1" applyFill="1" applyBorder="1">
      <alignment horizontal="right" vertical="center"/>
      <protection locked="0"/>
    </xf>
    <xf numFmtId="4" fontId="63" fillId="0" borderId="2" xfId="46" applyNumberFormat="1" applyFont="1" applyFill="1" applyBorder="1">
      <alignment horizontal="right" vertical="center"/>
      <protection/>
    </xf>
    <xf numFmtId="4" fontId="63" fillId="0" borderId="2" xfId="132" applyNumberFormat="1" applyFont="1" applyFill="1" applyBorder="1">
      <alignment horizontal="right" vertical="center"/>
      <protection locked="0"/>
    </xf>
    <xf numFmtId="2" fontId="53" fillId="0" borderId="2" xfId="148" applyNumberFormat="1" applyFont="1" applyFill="1" applyBorder="1">
      <alignment horizontal="right" vertical="center"/>
      <protection locked="0"/>
    </xf>
    <xf numFmtId="4" fontId="63" fillId="0" borderId="2" xfId="47" applyNumberFormat="1" applyFont="1" applyFill="1" applyBorder="1">
      <alignment horizontal="right" vertical="center"/>
      <protection/>
    </xf>
    <xf numFmtId="4" fontId="53" fillId="0" borderId="2" xfId="115" applyNumberFormat="1" applyFont="1" applyFill="1" applyBorder="1">
      <alignment horizontal="right" vertical="center"/>
      <protection/>
    </xf>
    <xf numFmtId="4" fontId="63" fillId="0" borderId="2" xfId="133" applyNumberFormat="1" applyFont="1" applyFill="1" applyBorder="1">
      <alignment horizontal="right" vertical="center"/>
      <protection/>
    </xf>
    <xf numFmtId="2" fontId="53" fillId="0" borderId="2" xfId="18" applyNumberFormat="1" applyFont="1" applyFill="1" applyBorder="1">
      <alignment horizontal="right" vertical="center"/>
      <protection locked="0"/>
    </xf>
    <xf numFmtId="4" fontId="53" fillId="0" borderId="2" xfId="139" applyNumberFormat="1" applyFont="1" applyFill="1" applyBorder="1">
      <alignment horizontal="right" vertical="center" wrapText="1"/>
      <protection/>
    </xf>
    <xf numFmtId="0" fontId="76" fillId="0" borderId="0" xfId="62" applyFont="1" applyFill="1" applyAlignment="1">
      <alignment horizontal="left" vertical="center"/>
      <protection/>
    </xf>
    <xf numFmtId="0" fontId="53" fillId="0" borderId="0" xfId="75" applyFont="1" applyFill="1">
      <alignment horizontal="center" vertical="center"/>
      <protection/>
    </xf>
    <xf numFmtId="0" fontId="71" fillId="0" borderId="0" xfId="91" applyFont="1" applyFill="1">
      <alignment horizontal="center" vertical="center"/>
      <protection/>
    </xf>
    <xf numFmtId="0" fontId="71" fillId="0" borderId="0" xfId="93" applyFont="1" applyFill="1">
      <alignment horizontal="center" vertical="center" wrapText="1"/>
      <protection/>
    </xf>
    <xf numFmtId="0" fontId="53" fillId="0" borderId="0" xfId="86" applyFont="1" applyFill="1">
      <alignment horizontal="center" vertical="center" wrapText="1"/>
      <protection/>
    </xf>
    <xf numFmtId="0" fontId="53" fillId="0" borderId="7" xfId="81" applyFont="1" applyFill="1" applyBorder="1">
      <alignment horizontal="center" vertical="center"/>
      <protection/>
    </xf>
    <xf numFmtId="0" fontId="53" fillId="0" borderId="12" xfId="99" applyFont="1" applyFill="1" applyBorder="1">
      <alignment horizontal="center" vertical="center"/>
      <protection/>
    </xf>
    <xf numFmtId="0" fontId="53" fillId="0" borderId="8" xfId="45" applyFont="1" applyFill="1" applyBorder="1">
      <alignment horizontal="center" vertical="center" wrapText="1"/>
      <protection/>
    </xf>
    <xf numFmtId="0" fontId="53" fillId="0" borderId="7" xfId="44" applyFont="1" applyFill="1" applyBorder="1">
      <alignment horizontal="center" vertical="center" wrapText="1"/>
      <protection/>
    </xf>
    <xf numFmtId="0" fontId="53" fillId="0" borderId="14" xfId="98" applyFont="1" applyFill="1" applyBorder="1">
      <alignment horizontal="center" vertical="center" wrapText="1"/>
      <protection/>
    </xf>
    <xf numFmtId="0" fontId="53" fillId="0" borderId="12" xfId="94" applyFont="1" applyFill="1" applyBorder="1">
      <alignment horizontal="center" vertical="center" wrapText="1"/>
      <protection/>
    </xf>
    <xf numFmtId="0" fontId="53" fillId="0" borderId="13" xfId="97" applyFont="1" applyFill="1" applyBorder="1">
      <alignment horizontal="center" vertical="center" wrapText="1"/>
      <protection/>
    </xf>
    <xf numFmtId="0" fontId="70" fillId="0" borderId="2" xfId="69" applyFont="1" applyFill="1" applyBorder="1">
      <alignment horizontal="center" vertical="center" wrapText="1"/>
      <protection/>
    </xf>
    <xf numFmtId="10" fontId="53" fillId="0" borderId="2" xfId="35" applyNumberFormat="1" applyFont="1" applyFill="1" applyBorder="1">
      <alignment horizontal="right" vertical="center" wrapText="1"/>
      <protection/>
    </xf>
    <xf numFmtId="10" fontId="53" fillId="0" borderId="2" xfId="82" applyNumberFormat="1" applyFont="1" applyFill="1" applyBorder="1">
      <alignment horizontal="right" vertical="center" wrapText="1"/>
      <protection/>
    </xf>
    <xf numFmtId="0" fontId="53" fillId="0" borderId="2" xfId="95" applyFont="1" applyFill="1" applyBorder="1">
      <alignment horizontal="center" vertical="center" wrapText="1"/>
      <protection/>
    </xf>
    <xf numFmtId="2" fontId="53" fillId="0" borderId="2" xfId="62" applyNumberFormat="1" applyFont="1" applyFill="1" applyBorder="1" applyAlignment="1">
      <alignment horizontal="right" vertical="center" wrapText="1"/>
      <protection/>
    </xf>
    <xf numFmtId="0" fontId="75" fillId="0" borderId="0" xfId="0" applyFont="1" applyFill="1" applyBorder="1" applyAlignment="1">
      <alignment/>
    </xf>
  </cellXfs>
  <cellStyles count="163">
    <cellStyle name="Normal" xfId="0"/>
    <cellStyle name="Currency [0]" xfId="15"/>
    <cellStyle name="20% - 强调文字颜色 3" xfId="16"/>
    <cellStyle name="输入" xfId="17"/>
    <cellStyle name="表二___builtInStyle65" xfId="18"/>
    <cellStyle name="表二___builtInStyle70" xfId="19"/>
    <cellStyle name="Currency" xfId="20"/>
    <cellStyle name="Comma [0]" xfId="21"/>
    <cellStyle name="40% - 强调文字颜色 3" xfId="22"/>
    <cellStyle name="差" xfId="23"/>
    <cellStyle name="Comma" xfId="24"/>
    <cellStyle name="常规_省本级2004年快报及2005年预算（平衡部分）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表一___builtInStyle24" xfId="35"/>
    <cellStyle name="表一___builtInStyle19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表一___builtInStyle38" xfId="44"/>
    <cellStyle name="表一___builtInStyle43" xfId="45"/>
    <cellStyle name="表二___builtInStyle47" xfId="46"/>
    <cellStyle name="表二___builtInStyle52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表一_常规 3 2" xfId="62"/>
    <cellStyle name="强调文字颜色 3" xfId="63"/>
    <cellStyle name="强调文字颜色 4" xfId="64"/>
    <cellStyle name="20% - 强调文字颜色 4" xfId="65"/>
    <cellStyle name="表一___builtInStyle20" xfId="66"/>
    <cellStyle name="40% - 强调文字颜色 4" xfId="67"/>
    <cellStyle name="强调文字颜色 5" xfId="68"/>
    <cellStyle name="表一___builtInStyle21" xfId="69"/>
    <cellStyle name="40% - 强调文字颜色 5" xfId="70"/>
    <cellStyle name="60% - 强调文字颜色 5" xfId="71"/>
    <cellStyle name="强调文字颜色 6" xfId="72"/>
    <cellStyle name="表二___builtInStyle22_1" xfId="73"/>
    <cellStyle name="表一___builtInStyle22" xfId="74"/>
    <cellStyle name="表一___builtInStyle17" xfId="75"/>
    <cellStyle name="40% - 强调文字颜色 6" xfId="76"/>
    <cellStyle name="60% - 强调文字颜色 6" xfId="77"/>
    <cellStyle name="常规 2" xfId="78"/>
    <cellStyle name="样式 1" xfId="79"/>
    <cellStyle name="表一___builtInStyle41" xfId="80"/>
    <cellStyle name="表一___builtInStyle36" xfId="81"/>
    <cellStyle name="表一___builtInStyle25" xfId="82"/>
    <cellStyle name="表一___builtInStyle30" xfId="83"/>
    <cellStyle name="表二___builtInStyle22_2" xfId="84"/>
    <cellStyle name="表一___builtInStyle23" xfId="85"/>
    <cellStyle name="表一___builtInStyle18" xfId="86"/>
    <cellStyle name="表一___builtInStyle26" xfId="87"/>
    <cellStyle name="表一___builtInStyle31" xfId="88"/>
    <cellStyle name="表一___builtInStyle33" xfId="89"/>
    <cellStyle name="表一___builtInStyle28" xfId="90"/>
    <cellStyle name="表一___builtInStyle34" xfId="91"/>
    <cellStyle name="表一___builtInStyle29" xfId="92"/>
    <cellStyle name="表一___builtInStyle35" xfId="93"/>
    <cellStyle name="表一___builtInStyle40" xfId="94"/>
    <cellStyle name="表一___builtInStyle32" xfId="95"/>
    <cellStyle name="表一___builtInStyle27" xfId="96"/>
    <cellStyle name="表一___builtInStyle44" xfId="97"/>
    <cellStyle name="表一___builtInStyle39" xfId="98"/>
    <cellStyle name="表一___builtInStyle37" xfId="99"/>
    <cellStyle name="表一___builtInStyle42" xfId="100"/>
    <cellStyle name="表二___builtInStyle26" xfId="101"/>
    <cellStyle name="表二___builtInStyle31" xfId="102"/>
    <cellStyle name="表二___builtInStyle13" xfId="103"/>
    <cellStyle name="表二___builtInStyle41" xfId="104"/>
    <cellStyle name="表二___builtInStyle36" xfId="105"/>
    <cellStyle name="表二___builtInStyle22" xfId="106"/>
    <cellStyle name="表二___builtInStyle12" xfId="107"/>
    <cellStyle name="表二___builtInStyle45" xfId="108"/>
    <cellStyle name="表二___builtInStyle50" xfId="109"/>
    <cellStyle name="表二___builtInStyle24" xfId="110"/>
    <cellStyle name="表二___builtInStyle19" xfId="111"/>
    <cellStyle name="表二___builtInStyle28" xfId="112"/>
    <cellStyle name="表二___builtInStyle33" xfId="113"/>
    <cellStyle name="表二___builtInStyle61" xfId="114"/>
    <cellStyle name="表二___builtInStyle56" xfId="115"/>
    <cellStyle name="表二___builtInStyle21" xfId="116"/>
    <cellStyle name="表二___builtInStyle14" xfId="117"/>
    <cellStyle name="表二___builtInStyle53" xfId="118"/>
    <cellStyle name="表二___builtInStyle48" xfId="119"/>
    <cellStyle name="表二___builtInStyle39" xfId="120"/>
    <cellStyle name="表二___builtInStyle44" xfId="121"/>
    <cellStyle name="表二___builtInStyle20" xfId="122"/>
    <cellStyle name="表二___builtInStyle29" xfId="123"/>
    <cellStyle name="表二___builtInStyle34" xfId="124"/>
    <cellStyle name="表二___builtInStyle40" xfId="125"/>
    <cellStyle name="表二___builtInStyle35" xfId="126"/>
    <cellStyle name="表二___builtInStyle23" xfId="127"/>
    <cellStyle name="表二___builtInStyle27" xfId="128"/>
    <cellStyle name="表二___builtInStyle32" xfId="129"/>
    <cellStyle name="表二___builtInStyle30" xfId="130"/>
    <cellStyle name="表二___builtInStyle25" xfId="131"/>
    <cellStyle name="表二___builtInStyle49" xfId="132"/>
    <cellStyle name="表二___builtInStyle54" xfId="133"/>
    <cellStyle name="表二___builtInStyle46" xfId="134"/>
    <cellStyle name="表二___builtInStyle51" xfId="135"/>
    <cellStyle name="表二___builtInStyle43" xfId="136"/>
    <cellStyle name="表二___builtInStyle38" xfId="137"/>
    <cellStyle name="表二___builtInStyle60" xfId="138"/>
    <cellStyle name="表二___builtInStyle55" xfId="139"/>
    <cellStyle name="表二___builtInStyle42" xfId="140"/>
    <cellStyle name="表二___builtInStyle37" xfId="141"/>
    <cellStyle name="表二___builtInStyle59" xfId="142"/>
    <cellStyle name="表二___builtInStyle64" xfId="143"/>
    <cellStyle name="表二___builtInStyle58" xfId="144"/>
    <cellStyle name="表二___builtInStyle63" xfId="145"/>
    <cellStyle name="表二___builtInStyle62" xfId="146"/>
    <cellStyle name="表二___builtInStyle57" xfId="147"/>
    <cellStyle name="表二___builtInStyle80" xfId="148"/>
    <cellStyle name="表二___builtInStyle75" xfId="149"/>
    <cellStyle name="表二___builtInStyle71" xfId="150"/>
    <cellStyle name="表二___builtInStyle66" xfId="151"/>
    <cellStyle name="表二___builtInStyle82" xfId="152"/>
    <cellStyle name="表二___builtInStyle77" xfId="153"/>
    <cellStyle name="表二___builtInStyle67" xfId="154"/>
    <cellStyle name="表二___builtInStyle72" xfId="155"/>
    <cellStyle name="表二___builtInStyle73" xfId="156"/>
    <cellStyle name="表二___builtInStyle68" xfId="157"/>
    <cellStyle name="表二___builtInStyle74" xfId="158"/>
    <cellStyle name="表二___builtInStyle69" xfId="159"/>
    <cellStyle name="表二___builtInStyle93" xfId="160"/>
    <cellStyle name="表二___builtInStyle88" xfId="161"/>
    <cellStyle name="表二___builtInStyle81" xfId="162"/>
    <cellStyle name="表二___builtInStyle76" xfId="163"/>
    <cellStyle name="表二___builtInStyle83" xfId="164"/>
    <cellStyle name="表二___builtInStyle78" xfId="165"/>
    <cellStyle name="表二___builtInStyle84" xfId="166"/>
    <cellStyle name="表二___builtInStyle79" xfId="167"/>
    <cellStyle name="表二___builtInStyle89" xfId="168"/>
    <cellStyle name="表二___builtInStyle94" xfId="169"/>
    <cellStyle name="表二___builtInStyle95" xfId="170"/>
    <cellStyle name="表二___builtInStyle90" xfId="171"/>
    <cellStyle name="表二___builtInStyle85" xfId="172"/>
    <cellStyle name="表二___builtInStyle86" xfId="173"/>
    <cellStyle name="表二___builtInStyle92" xfId="174"/>
    <cellStyle name="表二___builtInStyle87" xfId="175"/>
    <cellStyle name="表二___builtInStyle91_1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6"/>
  <sheetViews>
    <sheetView showZeros="0" workbookViewId="0" topLeftCell="A1">
      <selection activeCell="C14" sqref="C14"/>
    </sheetView>
  </sheetViews>
  <sheetFormatPr defaultColWidth="12" defaultRowHeight="13.5" customHeight="1"/>
  <cols>
    <col min="1" max="1" width="12" style="106" customWidth="1"/>
    <col min="2" max="2" width="42.83203125" style="106" customWidth="1"/>
    <col min="3" max="7" width="26.5" style="106" customWidth="1"/>
    <col min="8" max="16384" width="12" style="106" customWidth="1"/>
  </cols>
  <sheetData>
    <row r="1" spans="1:7" s="106" customFormat="1" ht="18" customHeight="1">
      <c r="A1" s="210"/>
      <c r="B1" s="211"/>
      <c r="C1" s="211"/>
      <c r="D1" s="211"/>
      <c r="E1" s="211"/>
      <c r="F1" s="211"/>
      <c r="G1" s="211"/>
    </row>
    <row r="2" spans="1:7" s="106" customFormat="1" ht="22.5" customHeight="1">
      <c r="A2" s="212" t="s">
        <v>0</v>
      </c>
      <c r="B2" s="212"/>
      <c r="C2" s="213"/>
      <c r="D2" s="213"/>
      <c r="E2" s="213"/>
      <c r="F2" s="213"/>
      <c r="G2" s="213"/>
    </row>
    <row r="3" spans="1:7" s="106" customFormat="1" ht="20.25" customHeight="1">
      <c r="A3" s="211"/>
      <c r="B3" s="211"/>
      <c r="C3" s="211"/>
      <c r="D3" s="211"/>
      <c r="E3" s="211"/>
      <c r="F3" s="211"/>
      <c r="G3" s="214"/>
    </row>
    <row r="4" spans="1:7" s="106" customFormat="1" ht="31.5" customHeight="1">
      <c r="A4" s="215" t="s">
        <v>1</v>
      </c>
      <c r="B4" s="216"/>
      <c r="C4" s="217" t="s">
        <v>2</v>
      </c>
      <c r="D4" s="217" t="s">
        <v>3</v>
      </c>
      <c r="E4" s="218" t="s">
        <v>4</v>
      </c>
      <c r="F4" s="219"/>
      <c r="G4" s="220"/>
    </row>
    <row r="5" spans="1:7" s="106" customFormat="1" ht="33.75" customHeight="1">
      <c r="A5" s="120" t="s">
        <v>5</v>
      </c>
      <c r="B5" s="120" t="s">
        <v>6</v>
      </c>
      <c r="C5" s="221"/>
      <c r="D5" s="221"/>
      <c r="E5" s="121" t="s">
        <v>7</v>
      </c>
      <c r="F5" s="222" t="s">
        <v>8</v>
      </c>
      <c r="G5" s="222" t="s">
        <v>9</v>
      </c>
    </row>
    <row r="6" spans="1:7" s="106" customFormat="1" ht="20.25" customHeight="1">
      <c r="A6" s="125">
        <v>101</v>
      </c>
      <c r="B6" s="125" t="s">
        <v>10</v>
      </c>
      <c r="C6" s="127">
        <f>SUM(C7:C22)</f>
        <v>43184</v>
      </c>
      <c r="D6" s="127">
        <f>SUM(D7:D22)</f>
        <v>35298</v>
      </c>
      <c r="E6" s="127">
        <f>SUM(E7:E22)</f>
        <v>53347</v>
      </c>
      <c r="F6" s="223">
        <f aca="true" t="shared" si="0" ref="F6:F31">_xlfn.IFERROR((E6/C6)*100%,"")</f>
        <v>1.2353417932567619</v>
      </c>
      <c r="G6" s="224">
        <f aca="true" t="shared" si="1" ref="G6:G31">_xlfn.IFERROR((E6/D6)*100%,"")</f>
        <v>1.511332086803785</v>
      </c>
    </row>
    <row r="7" spans="1:7" s="106" customFormat="1" ht="20.25" customHeight="1">
      <c r="A7" s="131">
        <v>10101</v>
      </c>
      <c r="B7" s="131" t="s">
        <v>11</v>
      </c>
      <c r="C7" s="133">
        <v>20685</v>
      </c>
      <c r="D7" s="133">
        <v>10337</v>
      </c>
      <c r="E7" s="133">
        <v>21015</v>
      </c>
      <c r="F7" s="224">
        <f t="shared" si="0"/>
        <v>1.0159535895576504</v>
      </c>
      <c r="G7" s="224">
        <f t="shared" si="1"/>
        <v>2.0329882944761537</v>
      </c>
    </row>
    <row r="8" spans="1:7" s="106" customFormat="1" ht="20.25" customHeight="1">
      <c r="A8" s="131">
        <v>10104</v>
      </c>
      <c r="B8" s="131" t="s">
        <v>12</v>
      </c>
      <c r="C8" s="133">
        <v>5333</v>
      </c>
      <c r="D8" s="133">
        <v>5483</v>
      </c>
      <c r="E8" s="133">
        <v>7058</v>
      </c>
      <c r="F8" s="224">
        <f t="shared" si="0"/>
        <v>1.3234577161072567</v>
      </c>
      <c r="G8" s="224">
        <f t="shared" si="1"/>
        <v>1.2872515046507387</v>
      </c>
    </row>
    <row r="9" spans="1:7" s="106" customFormat="1" ht="20.25" customHeight="1">
      <c r="A9" s="131">
        <v>10105</v>
      </c>
      <c r="B9" s="131" t="s">
        <v>13</v>
      </c>
      <c r="C9" s="133"/>
      <c r="D9" s="133"/>
      <c r="E9" s="133"/>
      <c r="F9" s="224">
        <f t="shared" si="0"/>
      </c>
      <c r="G9" s="224">
        <f t="shared" si="1"/>
      </c>
    </row>
    <row r="10" spans="1:7" s="106" customFormat="1" ht="20.25" customHeight="1">
      <c r="A10" s="131">
        <v>10106</v>
      </c>
      <c r="B10" s="131" t="s">
        <v>14</v>
      </c>
      <c r="C10" s="133">
        <v>561</v>
      </c>
      <c r="D10" s="133">
        <v>924</v>
      </c>
      <c r="E10" s="133">
        <v>1422</v>
      </c>
      <c r="F10" s="224">
        <f t="shared" si="0"/>
        <v>2.53475935828877</v>
      </c>
      <c r="G10" s="224">
        <f t="shared" si="1"/>
        <v>1.5389610389610389</v>
      </c>
    </row>
    <row r="11" spans="1:7" s="106" customFormat="1" ht="20.25" customHeight="1">
      <c r="A11" s="131">
        <v>10107</v>
      </c>
      <c r="B11" s="131" t="s">
        <v>15</v>
      </c>
      <c r="C11" s="133">
        <v>1666</v>
      </c>
      <c r="D11" s="133">
        <v>1193</v>
      </c>
      <c r="E11" s="133">
        <v>1433</v>
      </c>
      <c r="F11" s="224">
        <f t="shared" si="0"/>
        <v>0.8601440576230492</v>
      </c>
      <c r="G11" s="224">
        <f t="shared" si="1"/>
        <v>1.201173512154233</v>
      </c>
    </row>
    <row r="12" spans="1:7" s="106" customFormat="1" ht="20.25" customHeight="1">
      <c r="A12" s="131">
        <v>10109</v>
      </c>
      <c r="B12" s="131" t="s">
        <v>16</v>
      </c>
      <c r="C12" s="133">
        <v>1889</v>
      </c>
      <c r="D12" s="133">
        <v>1442</v>
      </c>
      <c r="E12" s="133">
        <v>2360</v>
      </c>
      <c r="F12" s="224">
        <f t="shared" si="0"/>
        <v>1.2493382742191637</v>
      </c>
      <c r="G12" s="224">
        <f t="shared" si="1"/>
        <v>1.6366158113730929</v>
      </c>
    </row>
    <row r="13" spans="1:7" s="106" customFormat="1" ht="20.25" customHeight="1">
      <c r="A13" s="131">
        <v>10110</v>
      </c>
      <c r="B13" s="131" t="s">
        <v>17</v>
      </c>
      <c r="C13" s="133">
        <v>3210</v>
      </c>
      <c r="D13" s="133">
        <v>3580</v>
      </c>
      <c r="E13" s="133">
        <v>4235</v>
      </c>
      <c r="F13" s="224">
        <f t="shared" si="0"/>
        <v>1.3193146417445483</v>
      </c>
      <c r="G13" s="224">
        <f t="shared" si="1"/>
        <v>1.1829608938547487</v>
      </c>
    </row>
    <row r="14" spans="1:7" s="106" customFormat="1" ht="20.25" customHeight="1">
      <c r="A14" s="131">
        <v>10111</v>
      </c>
      <c r="B14" s="131" t="s">
        <v>18</v>
      </c>
      <c r="C14" s="133">
        <v>1025</v>
      </c>
      <c r="D14" s="133">
        <v>1279</v>
      </c>
      <c r="E14" s="133">
        <v>1878</v>
      </c>
      <c r="F14" s="224">
        <f t="shared" si="0"/>
        <v>1.8321951219512196</v>
      </c>
      <c r="G14" s="224">
        <f t="shared" si="1"/>
        <v>1.4683346364347145</v>
      </c>
    </row>
    <row r="15" spans="1:7" s="106" customFormat="1" ht="20.25" customHeight="1">
      <c r="A15" s="131">
        <v>10112</v>
      </c>
      <c r="B15" s="131" t="s">
        <v>19</v>
      </c>
      <c r="C15" s="133">
        <v>6837</v>
      </c>
      <c r="D15" s="133">
        <v>6693</v>
      </c>
      <c r="E15" s="133">
        <v>7456</v>
      </c>
      <c r="F15" s="224">
        <f t="shared" si="0"/>
        <v>1.0905367851396812</v>
      </c>
      <c r="G15" s="224">
        <f t="shared" si="1"/>
        <v>1.1139997011803378</v>
      </c>
    </row>
    <row r="16" spans="1:7" s="106" customFormat="1" ht="20.25" customHeight="1">
      <c r="A16" s="131">
        <v>10113</v>
      </c>
      <c r="B16" s="131" t="s">
        <v>20</v>
      </c>
      <c r="C16" s="133">
        <v>303</v>
      </c>
      <c r="D16" s="133">
        <v>389</v>
      </c>
      <c r="E16" s="133">
        <v>1376</v>
      </c>
      <c r="F16" s="224">
        <f t="shared" si="0"/>
        <v>4.541254125412541</v>
      </c>
      <c r="G16" s="224">
        <f t="shared" si="1"/>
        <v>3.537275064267352</v>
      </c>
    </row>
    <row r="17" spans="1:7" s="106" customFormat="1" ht="20.25" customHeight="1">
      <c r="A17" s="131">
        <v>10114</v>
      </c>
      <c r="B17" s="131" t="s">
        <v>21</v>
      </c>
      <c r="C17" s="133"/>
      <c r="D17" s="133"/>
      <c r="E17" s="133">
        <v>1000</v>
      </c>
      <c r="F17" s="224">
        <f t="shared" si="0"/>
      </c>
      <c r="G17" s="224">
        <f t="shared" si="1"/>
      </c>
    </row>
    <row r="18" spans="1:7" s="106" customFormat="1" ht="20.25" customHeight="1">
      <c r="A18" s="131">
        <v>10118</v>
      </c>
      <c r="B18" s="131" t="s">
        <v>22</v>
      </c>
      <c r="C18" s="133">
        <v>350</v>
      </c>
      <c r="D18" s="133">
        <v>2747</v>
      </c>
      <c r="E18" s="133">
        <v>376</v>
      </c>
      <c r="F18" s="224">
        <f t="shared" si="0"/>
        <v>1.0742857142857143</v>
      </c>
      <c r="G18" s="224">
        <f t="shared" si="1"/>
        <v>0.1368765926465235</v>
      </c>
    </row>
    <row r="19" spans="1:7" s="106" customFormat="1" ht="20.25" customHeight="1">
      <c r="A19" s="131">
        <v>10119</v>
      </c>
      <c r="B19" s="131" t="s">
        <v>23</v>
      </c>
      <c r="C19" s="133">
        <v>845</v>
      </c>
      <c r="D19" s="133">
        <v>898</v>
      </c>
      <c r="E19" s="133">
        <v>3223</v>
      </c>
      <c r="F19" s="224">
        <f t="shared" si="0"/>
        <v>3.8142011834319525</v>
      </c>
      <c r="G19" s="224">
        <f t="shared" si="1"/>
        <v>3.589086859688196</v>
      </c>
    </row>
    <row r="20" spans="1:7" s="106" customFormat="1" ht="20.25" customHeight="1">
      <c r="A20" s="131">
        <v>10120</v>
      </c>
      <c r="B20" s="131" t="s">
        <v>24</v>
      </c>
      <c r="C20" s="133"/>
      <c r="D20" s="133"/>
      <c r="E20" s="133"/>
      <c r="F20" s="224">
        <f t="shared" si="0"/>
      </c>
      <c r="G20" s="224">
        <f t="shared" si="1"/>
      </c>
    </row>
    <row r="21" spans="1:7" s="106" customFormat="1" ht="20.25" customHeight="1">
      <c r="A21" s="131">
        <v>10121</v>
      </c>
      <c r="B21" s="131" t="s">
        <v>25</v>
      </c>
      <c r="C21" s="133">
        <v>480</v>
      </c>
      <c r="D21" s="133">
        <v>333</v>
      </c>
      <c r="E21" s="133">
        <v>515</v>
      </c>
      <c r="F21" s="224">
        <f t="shared" si="0"/>
        <v>1.0729166666666667</v>
      </c>
      <c r="G21" s="224">
        <f t="shared" si="1"/>
        <v>1.5465465465465464</v>
      </c>
    </row>
    <row r="22" spans="1:7" s="106" customFormat="1" ht="20.25" customHeight="1">
      <c r="A22" s="131">
        <v>10199</v>
      </c>
      <c r="B22" s="131" t="s">
        <v>26</v>
      </c>
      <c r="C22" s="133"/>
      <c r="D22" s="133"/>
      <c r="E22" s="133"/>
      <c r="F22" s="224">
        <f t="shared" si="0"/>
      </c>
      <c r="G22" s="224">
        <f t="shared" si="1"/>
      </c>
    </row>
    <row r="23" spans="1:7" s="106" customFormat="1" ht="20.25" customHeight="1">
      <c r="A23" s="131">
        <v>103</v>
      </c>
      <c r="B23" s="131" t="s">
        <v>27</v>
      </c>
      <c r="C23" s="127">
        <f>SUM(C24:C31)</f>
        <v>26485</v>
      </c>
      <c r="D23" s="127">
        <f>SUM(D24:D31)</f>
        <v>28705</v>
      </c>
      <c r="E23" s="127">
        <f>SUM(E24:E31)</f>
        <v>35171</v>
      </c>
      <c r="F23" s="224">
        <f t="shared" si="0"/>
        <v>1.327959222201246</v>
      </c>
      <c r="G23" s="224">
        <f t="shared" si="1"/>
        <v>1.225256923880857</v>
      </c>
    </row>
    <row r="24" spans="1:7" s="106" customFormat="1" ht="20.25" customHeight="1">
      <c r="A24" s="131">
        <v>10302</v>
      </c>
      <c r="B24" s="131" t="s">
        <v>28</v>
      </c>
      <c r="C24" s="133">
        <v>1750</v>
      </c>
      <c r="D24" s="133">
        <v>1360</v>
      </c>
      <c r="E24" s="133">
        <v>2682</v>
      </c>
      <c r="F24" s="224">
        <f t="shared" si="0"/>
        <v>1.5325714285714285</v>
      </c>
      <c r="G24" s="224">
        <f t="shared" si="1"/>
        <v>1.9720588235294119</v>
      </c>
    </row>
    <row r="25" spans="1:7" s="106" customFormat="1" ht="20.25" customHeight="1">
      <c r="A25" s="131">
        <v>10304</v>
      </c>
      <c r="B25" s="131" t="s">
        <v>29</v>
      </c>
      <c r="C25" s="133">
        <v>800</v>
      </c>
      <c r="D25" s="133">
        <v>667</v>
      </c>
      <c r="E25" s="133">
        <v>1402</v>
      </c>
      <c r="F25" s="224">
        <f t="shared" si="0"/>
        <v>1.7525</v>
      </c>
      <c r="G25" s="224">
        <f t="shared" si="1"/>
        <v>2.101949025487256</v>
      </c>
    </row>
    <row r="26" spans="1:7" s="106" customFormat="1" ht="20.25" customHeight="1">
      <c r="A26" s="131">
        <v>10305</v>
      </c>
      <c r="B26" s="131" t="s">
        <v>30</v>
      </c>
      <c r="C26" s="133">
        <v>1800</v>
      </c>
      <c r="D26" s="133">
        <v>1915</v>
      </c>
      <c r="E26" s="133">
        <v>1885</v>
      </c>
      <c r="F26" s="224">
        <f t="shared" si="0"/>
        <v>1.0472222222222223</v>
      </c>
      <c r="G26" s="224">
        <f t="shared" si="1"/>
        <v>0.9843342036553525</v>
      </c>
    </row>
    <row r="27" spans="1:7" s="106" customFormat="1" ht="20.25" customHeight="1">
      <c r="A27" s="131">
        <v>10306</v>
      </c>
      <c r="B27" s="131" t="s">
        <v>31</v>
      </c>
      <c r="C27" s="133"/>
      <c r="D27" s="133"/>
      <c r="E27" s="133"/>
      <c r="F27" s="224">
        <f t="shared" si="0"/>
      </c>
      <c r="G27" s="224">
        <f t="shared" si="1"/>
      </c>
    </row>
    <row r="28" spans="1:7" s="106" customFormat="1" ht="20.25" customHeight="1">
      <c r="A28" s="131">
        <v>10307</v>
      </c>
      <c r="B28" s="131" t="s">
        <v>32</v>
      </c>
      <c r="C28" s="133">
        <v>21935</v>
      </c>
      <c r="D28" s="133">
        <v>24483</v>
      </c>
      <c r="E28" s="133">
        <v>28987</v>
      </c>
      <c r="F28" s="224">
        <f t="shared" si="0"/>
        <v>1.3214953271028038</v>
      </c>
      <c r="G28" s="224">
        <f t="shared" si="1"/>
        <v>1.1839643834497406</v>
      </c>
    </row>
    <row r="29" spans="1:7" s="106" customFormat="1" ht="20.25" customHeight="1">
      <c r="A29" s="131">
        <v>10308</v>
      </c>
      <c r="B29" s="131" t="s">
        <v>33</v>
      </c>
      <c r="C29" s="133">
        <v>100</v>
      </c>
      <c r="D29" s="133">
        <v>280</v>
      </c>
      <c r="E29" s="133">
        <v>215</v>
      </c>
      <c r="F29" s="224">
        <f t="shared" si="0"/>
        <v>2.15</v>
      </c>
      <c r="G29" s="224">
        <f t="shared" si="1"/>
        <v>0.7678571428571429</v>
      </c>
    </row>
    <row r="30" spans="1:7" s="106" customFormat="1" ht="20.25" customHeight="1">
      <c r="A30" s="138">
        <v>10309</v>
      </c>
      <c r="B30" s="138" t="s">
        <v>34</v>
      </c>
      <c r="C30" s="140"/>
      <c r="D30" s="140"/>
      <c r="E30" s="140"/>
      <c r="F30" s="224">
        <f t="shared" si="0"/>
      </c>
      <c r="G30" s="224">
        <f t="shared" si="1"/>
      </c>
    </row>
    <row r="31" spans="1:7" s="106" customFormat="1" ht="20.25" customHeight="1">
      <c r="A31" s="138">
        <v>10399</v>
      </c>
      <c r="B31" s="138" t="s">
        <v>35</v>
      </c>
      <c r="C31" s="140">
        <v>100</v>
      </c>
      <c r="D31" s="140"/>
      <c r="E31" s="140"/>
      <c r="F31" s="224">
        <f t="shared" si="0"/>
        <v>0</v>
      </c>
      <c r="G31" s="224">
        <f t="shared" si="1"/>
      </c>
    </row>
    <row r="32" spans="1:7" s="106" customFormat="1" ht="20.25" customHeight="1">
      <c r="A32" s="141"/>
      <c r="B32" s="141" t="s">
        <v>36</v>
      </c>
      <c r="C32" s="142"/>
      <c r="D32" s="142"/>
      <c r="E32" s="142"/>
      <c r="F32" s="225"/>
      <c r="G32" s="225"/>
    </row>
    <row r="33" spans="1:7" s="106" customFormat="1" ht="20.25" customHeight="1">
      <c r="A33" s="143" t="s">
        <v>37</v>
      </c>
      <c r="B33" s="144"/>
      <c r="C33" s="145">
        <f>C6+C23</f>
        <v>69669</v>
      </c>
      <c r="D33" s="226">
        <f>D6+D23</f>
        <v>64003</v>
      </c>
      <c r="E33" s="145">
        <f>E6+E23</f>
        <v>88518</v>
      </c>
      <c r="F33" s="224">
        <f>_xlfn.IFERROR((E33/C33)*100%,"")</f>
        <v>1.270550747104164</v>
      </c>
      <c r="G33" s="224">
        <f>_xlfn.IFERROR((E33/D33)*100%,"")</f>
        <v>1.3830289205193507</v>
      </c>
    </row>
    <row r="34" spans="1:6" ht="13.5" customHeight="1">
      <c r="A34" s="227"/>
      <c r="B34" s="227"/>
      <c r="C34" s="227"/>
      <c r="D34" s="227"/>
      <c r="E34" s="227"/>
      <c r="F34" s="227"/>
    </row>
    <row r="35" spans="1:6" ht="13.5" customHeight="1">
      <c r="A35" s="227"/>
      <c r="B35" s="227"/>
      <c r="C35" s="227"/>
      <c r="D35" s="227"/>
      <c r="E35" s="227"/>
      <c r="F35" s="227"/>
    </row>
    <row r="36" spans="1:6" ht="13.5" customHeight="1">
      <c r="A36" s="227"/>
      <c r="B36" s="227"/>
      <c r="C36" s="227"/>
      <c r="D36" s="227"/>
      <c r="E36" s="227"/>
      <c r="F36" s="227"/>
    </row>
    <row r="37" spans="1:6" ht="13.5" customHeight="1">
      <c r="A37" s="227"/>
      <c r="B37" s="227"/>
      <c r="C37" s="227"/>
      <c r="D37" s="227"/>
      <c r="E37" s="227"/>
      <c r="F37" s="227"/>
    </row>
    <row r="38" spans="1:6" ht="13.5" customHeight="1">
      <c r="A38" s="227"/>
      <c r="B38" s="227"/>
      <c r="C38" s="227"/>
      <c r="D38" s="227"/>
      <c r="E38" s="227"/>
      <c r="F38" s="227"/>
    </row>
    <row r="39" spans="1:6" ht="13.5" customHeight="1">
      <c r="A39" s="227"/>
      <c r="B39" s="227"/>
      <c r="C39" s="227"/>
      <c r="D39" s="227"/>
      <c r="E39" s="227"/>
      <c r="F39" s="227"/>
    </row>
    <row r="40" spans="1:6" ht="13.5" customHeight="1">
      <c r="A40" s="227"/>
      <c r="B40" s="227"/>
      <c r="C40" s="227"/>
      <c r="D40" s="227"/>
      <c r="E40" s="227"/>
      <c r="F40" s="227"/>
    </row>
    <row r="41" spans="1:6" ht="13.5" customHeight="1">
      <c r="A41" s="227"/>
      <c r="B41" s="227"/>
      <c r="C41" s="227"/>
      <c r="D41" s="227"/>
      <c r="E41" s="227"/>
      <c r="F41" s="227"/>
    </row>
    <row r="42" spans="1:6" ht="13.5" customHeight="1">
      <c r="A42" s="227"/>
      <c r="B42" s="227"/>
      <c r="C42" s="227"/>
      <c r="D42" s="227"/>
      <c r="E42" s="227"/>
      <c r="F42" s="227"/>
    </row>
    <row r="43" spans="1:6" ht="13.5" customHeight="1">
      <c r="A43" s="227"/>
      <c r="B43" s="227"/>
      <c r="C43" s="227"/>
      <c r="D43" s="227"/>
      <c r="E43" s="227"/>
      <c r="F43" s="227"/>
    </row>
    <row r="44" spans="1:6" ht="13.5" customHeight="1">
      <c r="A44" s="227"/>
      <c r="B44" s="227"/>
      <c r="C44" s="227"/>
      <c r="D44" s="227"/>
      <c r="E44" s="227"/>
      <c r="F44" s="227"/>
    </row>
    <row r="45" spans="1:6" ht="13.5" customHeight="1">
      <c r="A45" s="227"/>
      <c r="B45" s="227"/>
      <c r="C45" s="227"/>
      <c r="D45" s="227"/>
      <c r="E45" s="227"/>
      <c r="F45" s="227"/>
    </row>
    <row r="46" spans="1:6" ht="13.5" customHeight="1">
      <c r="A46" s="227"/>
      <c r="B46" s="227"/>
      <c r="C46" s="227"/>
      <c r="D46" s="227"/>
      <c r="E46" s="227"/>
      <c r="F46" s="227"/>
    </row>
    <row r="47" spans="1:6" ht="13.5" customHeight="1">
      <c r="A47" s="227"/>
      <c r="B47" s="227"/>
      <c r="C47" s="227"/>
      <c r="D47" s="227"/>
      <c r="E47" s="227"/>
      <c r="F47" s="227"/>
    </row>
    <row r="48" spans="1:6" ht="13.5" customHeight="1">
      <c r="A48" s="227"/>
      <c r="B48" s="227"/>
      <c r="C48" s="227"/>
      <c r="D48" s="227"/>
      <c r="E48" s="227"/>
      <c r="F48" s="227"/>
    </row>
    <row r="49" spans="1:6" ht="13.5" customHeight="1">
      <c r="A49" s="227"/>
      <c r="B49" s="227"/>
      <c r="C49" s="227"/>
      <c r="D49" s="227"/>
      <c r="E49" s="227"/>
      <c r="F49" s="227"/>
    </row>
    <row r="50" spans="1:6" ht="13.5" customHeight="1">
      <c r="A50" s="227"/>
      <c r="B50" s="227"/>
      <c r="C50" s="227"/>
      <c r="D50" s="227"/>
      <c r="E50" s="227"/>
      <c r="F50" s="227"/>
    </row>
    <row r="51" spans="1:6" ht="13.5" customHeight="1">
      <c r="A51" s="227"/>
      <c r="B51" s="227"/>
      <c r="C51" s="227"/>
      <c r="D51" s="227"/>
      <c r="E51" s="227"/>
      <c r="F51" s="227"/>
    </row>
    <row r="52" spans="1:6" ht="13.5" customHeight="1">
      <c r="A52" s="227"/>
      <c r="B52" s="227"/>
      <c r="C52" s="227"/>
      <c r="D52" s="227"/>
      <c r="E52" s="227"/>
      <c r="F52" s="227"/>
    </row>
    <row r="53" spans="1:6" ht="13.5" customHeight="1">
      <c r="A53" s="227"/>
      <c r="B53" s="227"/>
      <c r="C53" s="227"/>
      <c r="D53" s="227"/>
      <c r="E53" s="227"/>
      <c r="F53" s="227"/>
    </row>
    <row r="54" spans="1:6" ht="13.5" customHeight="1">
      <c r="A54" s="227"/>
      <c r="B54" s="227"/>
      <c r="C54" s="227"/>
      <c r="D54" s="227"/>
      <c r="E54" s="227"/>
      <c r="F54" s="227"/>
    </row>
    <row r="55" spans="1:5" ht="13.5" customHeight="1">
      <c r="A55" s="227"/>
      <c r="B55" s="227"/>
      <c r="C55" s="227"/>
      <c r="D55" s="227"/>
      <c r="E55" s="227"/>
    </row>
    <row r="56" spans="1:5" ht="13.5" customHeight="1">
      <c r="A56" s="227"/>
      <c r="B56" s="227"/>
      <c r="C56" s="227"/>
      <c r="D56" s="227"/>
      <c r="E56" s="227"/>
    </row>
    <row r="57" spans="1:5" ht="13.5" customHeight="1">
      <c r="A57" s="227"/>
      <c r="B57" s="227"/>
      <c r="C57" s="227"/>
      <c r="D57" s="227"/>
      <c r="E57" s="227"/>
    </row>
    <row r="58" spans="1:5" ht="13.5" customHeight="1">
      <c r="A58" s="227"/>
      <c r="B58" s="227"/>
      <c r="C58" s="227"/>
      <c r="D58" s="227"/>
      <c r="E58" s="227"/>
    </row>
    <row r="59" spans="1:5" ht="13.5" customHeight="1">
      <c r="A59" s="227"/>
      <c r="B59" s="227"/>
      <c r="C59" s="227"/>
      <c r="D59" s="227"/>
      <c r="E59" s="227"/>
    </row>
    <row r="60" spans="1:5" ht="13.5" customHeight="1">
      <c r="A60" s="227"/>
      <c r="B60" s="227"/>
      <c r="C60" s="227"/>
      <c r="D60" s="227"/>
      <c r="E60" s="227"/>
    </row>
    <row r="61" spans="1:5" ht="13.5" customHeight="1">
      <c r="A61" s="227"/>
      <c r="B61" s="227"/>
      <c r="C61" s="227"/>
      <c r="D61" s="227"/>
      <c r="E61" s="227"/>
    </row>
    <row r="62" spans="1:5" ht="13.5" customHeight="1">
      <c r="A62" s="227"/>
      <c r="B62" s="227"/>
      <c r="C62" s="227"/>
      <c r="D62" s="227"/>
      <c r="E62" s="227"/>
    </row>
    <row r="63" spans="1:5" ht="13.5" customHeight="1">
      <c r="A63" s="227"/>
      <c r="B63" s="227"/>
      <c r="C63" s="227"/>
      <c r="D63" s="227"/>
      <c r="E63" s="227"/>
    </row>
    <row r="64" spans="1:5" ht="13.5" customHeight="1">
      <c r="A64" s="227"/>
      <c r="B64" s="227"/>
      <c r="C64" s="227"/>
      <c r="D64" s="227"/>
      <c r="E64" s="227"/>
    </row>
    <row r="65" spans="1:5" ht="13.5" customHeight="1">
      <c r="A65" s="227"/>
      <c r="B65" s="227"/>
      <c r="C65" s="227"/>
      <c r="D65" s="227"/>
      <c r="E65" s="227"/>
    </row>
    <row r="66" spans="1:5" ht="13.5" customHeight="1">
      <c r="A66" s="227"/>
      <c r="B66" s="227"/>
      <c r="C66" s="227"/>
      <c r="D66" s="227"/>
      <c r="E66" s="227"/>
    </row>
    <row r="67" spans="1:5" ht="13.5" customHeight="1">
      <c r="A67" s="227"/>
      <c r="B67" s="227"/>
      <c r="C67" s="227"/>
      <c r="D67" s="227"/>
      <c r="E67" s="227"/>
    </row>
    <row r="68" spans="1:5" ht="13.5" customHeight="1">
      <c r="A68" s="227"/>
      <c r="B68" s="227"/>
      <c r="C68" s="227"/>
      <c r="D68" s="227"/>
      <c r="E68" s="227"/>
    </row>
    <row r="69" spans="1:5" ht="13.5" customHeight="1">
      <c r="A69" s="227"/>
      <c r="B69" s="227"/>
      <c r="C69" s="227"/>
      <c r="D69" s="227"/>
      <c r="E69" s="227"/>
    </row>
    <row r="70" spans="1:5" ht="13.5" customHeight="1">
      <c r="A70" s="227"/>
      <c r="B70" s="227"/>
      <c r="C70" s="227"/>
      <c r="D70" s="227"/>
      <c r="E70" s="227"/>
    </row>
    <row r="71" spans="1:5" ht="13.5" customHeight="1">
      <c r="A71" s="227"/>
      <c r="B71" s="227"/>
      <c r="C71" s="227"/>
      <c r="D71" s="227"/>
      <c r="E71" s="227"/>
    </row>
    <row r="72" spans="1:5" ht="13.5" customHeight="1">
      <c r="A72" s="227"/>
      <c r="B72" s="227"/>
      <c r="C72" s="227"/>
      <c r="D72" s="227"/>
      <c r="E72" s="227"/>
    </row>
    <row r="73" spans="1:5" ht="13.5" customHeight="1">
      <c r="A73" s="227"/>
      <c r="B73" s="227"/>
      <c r="C73" s="227"/>
      <c r="D73" s="227"/>
      <c r="E73" s="227"/>
    </row>
    <row r="74" spans="1:5" ht="13.5" customHeight="1">
      <c r="A74" s="227"/>
      <c r="B74" s="227"/>
      <c r="C74" s="227"/>
      <c r="D74" s="227"/>
      <c r="E74" s="227"/>
    </row>
    <row r="75" spans="1:5" ht="13.5" customHeight="1">
      <c r="A75" s="227"/>
      <c r="B75" s="227"/>
      <c r="C75" s="227"/>
      <c r="D75" s="227"/>
      <c r="E75" s="227"/>
    </row>
    <row r="76" spans="1:5" ht="13.5" customHeight="1">
      <c r="A76" s="227"/>
      <c r="B76" s="227"/>
      <c r="C76" s="227"/>
      <c r="D76" s="227"/>
      <c r="E76" s="227"/>
    </row>
  </sheetData>
  <sheetProtection/>
  <mergeCells count="6">
    <mergeCell ref="A2:G2"/>
    <mergeCell ref="A4:B4"/>
    <mergeCell ref="E4:G4"/>
    <mergeCell ref="A33:B33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3" sqref="A3"/>
    </sheetView>
  </sheetViews>
  <sheetFormatPr defaultColWidth="16.16015625" defaultRowHeight="15" customHeight="1"/>
  <cols>
    <col min="1" max="1" width="47.33203125" style="1" customWidth="1"/>
    <col min="2" max="6" width="21" style="1" customWidth="1"/>
    <col min="7" max="16384" width="16.16015625" style="1" customWidth="1"/>
  </cols>
  <sheetData>
    <row r="1" spans="1:6" ht="37.5" customHeight="1">
      <c r="A1" s="2" t="s">
        <v>1220</v>
      </c>
      <c r="B1" s="2"/>
      <c r="C1" s="2"/>
      <c r="D1" s="2"/>
      <c r="E1" s="2"/>
      <c r="F1" s="2"/>
    </row>
    <row r="2" spans="1:6" ht="16.5" customHeight="1">
      <c r="A2" s="3" t="s">
        <v>1026</v>
      </c>
      <c r="B2" s="3"/>
      <c r="C2" s="3"/>
      <c r="D2" s="3"/>
      <c r="E2" s="3"/>
      <c r="F2" s="3"/>
    </row>
    <row r="3" spans="1:6" ht="36.75" customHeight="1">
      <c r="A3" s="4" t="s">
        <v>1</v>
      </c>
      <c r="B3" s="5" t="s">
        <v>1221</v>
      </c>
      <c r="C3" s="5" t="s">
        <v>1222</v>
      </c>
      <c r="D3" s="5" t="s">
        <v>1223</v>
      </c>
      <c r="E3" s="5" t="s">
        <v>1224</v>
      </c>
      <c r="F3" s="5" t="s">
        <v>1225</v>
      </c>
    </row>
    <row r="4" spans="1:6" ht="16.5" customHeight="1">
      <c r="A4" s="6" t="s">
        <v>1226</v>
      </c>
      <c r="B4" s="7">
        <v>0</v>
      </c>
      <c r="C4" s="8">
        <f>SUM(C5:C20)</f>
        <v>0</v>
      </c>
      <c r="D4" s="8">
        <f>SUM(D5:D20)</f>
        <v>0</v>
      </c>
      <c r="E4" s="8">
        <f>SUM(E5:E20)</f>
        <v>0</v>
      </c>
      <c r="F4" s="8">
        <f>SUM(F5:F20)</f>
        <v>0</v>
      </c>
    </row>
    <row r="5" spans="1:6" ht="16.5" customHeight="1">
      <c r="A5" s="9" t="s">
        <v>1227</v>
      </c>
      <c r="B5" s="10">
        <v>0</v>
      </c>
      <c r="C5" s="7">
        <v>0</v>
      </c>
      <c r="D5" s="7">
        <v>0</v>
      </c>
      <c r="E5" s="7">
        <v>0</v>
      </c>
      <c r="F5" s="8">
        <f aca="true" t="shared" si="0" ref="F5:F20">B5+C5-D5-E5</f>
        <v>0</v>
      </c>
    </row>
    <row r="6" spans="1:6" ht="16.5" customHeight="1">
      <c r="A6" s="9" t="s">
        <v>1228</v>
      </c>
      <c r="B6" s="10">
        <v>0</v>
      </c>
      <c r="C6" s="7">
        <v>0</v>
      </c>
      <c r="D6" s="7">
        <v>0</v>
      </c>
      <c r="E6" s="7">
        <v>0</v>
      </c>
      <c r="F6" s="8">
        <f t="shared" si="0"/>
        <v>0</v>
      </c>
    </row>
    <row r="7" spans="1:6" ht="16.5" customHeight="1">
      <c r="A7" s="9" t="s">
        <v>1229</v>
      </c>
      <c r="B7" s="10">
        <v>0</v>
      </c>
      <c r="C7" s="7">
        <v>0</v>
      </c>
      <c r="D7" s="7">
        <v>0</v>
      </c>
      <c r="E7" s="7">
        <v>0</v>
      </c>
      <c r="F7" s="8">
        <f t="shared" si="0"/>
        <v>0</v>
      </c>
    </row>
    <row r="8" spans="1:6" ht="16.5" customHeight="1">
      <c r="A8" s="9" t="s">
        <v>1230</v>
      </c>
      <c r="B8" s="10">
        <v>0</v>
      </c>
      <c r="C8" s="7">
        <v>0</v>
      </c>
      <c r="D8" s="7">
        <v>0</v>
      </c>
      <c r="E8" s="7">
        <v>0</v>
      </c>
      <c r="F8" s="8">
        <f t="shared" si="0"/>
        <v>0</v>
      </c>
    </row>
    <row r="9" spans="1:6" ht="16.5" customHeight="1">
      <c r="A9" s="9" t="s">
        <v>1231</v>
      </c>
      <c r="B9" s="10">
        <v>0</v>
      </c>
      <c r="C9" s="7">
        <v>0</v>
      </c>
      <c r="D9" s="7">
        <v>0</v>
      </c>
      <c r="E9" s="7">
        <v>0</v>
      </c>
      <c r="F9" s="8">
        <f t="shared" si="0"/>
        <v>0</v>
      </c>
    </row>
    <row r="10" spans="1:6" ht="16.5" customHeight="1">
      <c r="A10" s="9" t="s">
        <v>1232</v>
      </c>
      <c r="B10" s="10">
        <v>0</v>
      </c>
      <c r="C10" s="7">
        <v>0</v>
      </c>
      <c r="D10" s="7">
        <v>0</v>
      </c>
      <c r="E10" s="7">
        <v>0</v>
      </c>
      <c r="F10" s="8">
        <f t="shared" si="0"/>
        <v>0</v>
      </c>
    </row>
    <row r="11" spans="1:6" ht="16.5" customHeight="1">
      <c r="A11" s="9" t="s">
        <v>1233</v>
      </c>
      <c r="B11" s="10">
        <v>0</v>
      </c>
      <c r="C11" s="7">
        <v>0</v>
      </c>
      <c r="D11" s="7">
        <v>0</v>
      </c>
      <c r="E11" s="7">
        <v>0</v>
      </c>
      <c r="F11" s="8">
        <f t="shared" si="0"/>
        <v>0</v>
      </c>
    </row>
    <row r="12" spans="1:6" ht="16.5" customHeight="1">
      <c r="A12" s="9" t="s">
        <v>1234</v>
      </c>
      <c r="B12" s="10">
        <v>0</v>
      </c>
      <c r="C12" s="7">
        <v>0</v>
      </c>
      <c r="D12" s="7">
        <v>0</v>
      </c>
      <c r="E12" s="7">
        <v>0</v>
      </c>
      <c r="F12" s="8">
        <f t="shared" si="0"/>
        <v>0</v>
      </c>
    </row>
    <row r="13" spans="1:6" ht="16.5" customHeight="1">
      <c r="A13" s="9" t="s">
        <v>1235</v>
      </c>
      <c r="B13" s="10">
        <v>0</v>
      </c>
      <c r="C13" s="7">
        <v>0</v>
      </c>
      <c r="D13" s="7">
        <v>0</v>
      </c>
      <c r="E13" s="7">
        <v>0</v>
      </c>
      <c r="F13" s="8">
        <f t="shared" si="0"/>
        <v>0</v>
      </c>
    </row>
    <row r="14" spans="1:6" ht="16.5" customHeight="1">
      <c r="A14" s="9" t="s">
        <v>1236</v>
      </c>
      <c r="B14" s="10">
        <v>0</v>
      </c>
      <c r="C14" s="7">
        <v>0</v>
      </c>
      <c r="D14" s="7">
        <v>0</v>
      </c>
      <c r="E14" s="7">
        <v>0</v>
      </c>
      <c r="F14" s="8">
        <f t="shared" si="0"/>
        <v>0</v>
      </c>
    </row>
    <row r="15" spans="1:6" ht="16.5" customHeight="1">
      <c r="A15" s="9" t="s">
        <v>1237</v>
      </c>
      <c r="B15" s="10">
        <v>0</v>
      </c>
      <c r="C15" s="7">
        <v>0</v>
      </c>
      <c r="D15" s="7">
        <v>0</v>
      </c>
      <c r="E15" s="7">
        <v>0</v>
      </c>
      <c r="F15" s="8">
        <f t="shared" si="0"/>
        <v>0</v>
      </c>
    </row>
    <row r="16" spans="1:6" ht="16.5" customHeight="1">
      <c r="A16" s="9" t="s">
        <v>1238</v>
      </c>
      <c r="B16" s="10">
        <v>0</v>
      </c>
      <c r="C16" s="7">
        <v>0</v>
      </c>
      <c r="D16" s="7">
        <v>0</v>
      </c>
      <c r="E16" s="7">
        <v>0</v>
      </c>
      <c r="F16" s="8">
        <f t="shared" si="0"/>
        <v>0</v>
      </c>
    </row>
    <row r="17" spans="1:6" ht="16.5" customHeight="1">
      <c r="A17" s="9" t="s">
        <v>1239</v>
      </c>
      <c r="B17" s="10">
        <v>0</v>
      </c>
      <c r="C17" s="7">
        <v>0</v>
      </c>
      <c r="D17" s="7">
        <v>0</v>
      </c>
      <c r="E17" s="7">
        <v>0</v>
      </c>
      <c r="F17" s="8">
        <f t="shared" si="0"/>
        <v>0</v>
      </c>
    </row>
    <row r="18" spans="1:6" ht="16.5" customHeight="1">
      <c r="A18" s="9" t="s">
        <v>1240</v>
      </c>
      <c r="B18" s="7">
        <v>0</v>
      </c>
      <c r="C18" s="7">
        <v>0</v>
      </c>
      <c r="D18" s="7">
        <v>0</v>
      </c>
      <c r="E18" s="7">
        <v>0</v>
      </c>
      <c r="F18" s="8">
        <f t="shared" si="0"/>
        <v>0</v>
      </c>
    </row>
    <row r="19" spans="1:6" ht="16.5" customHeight="1">
      <c r="A19" s="9" t="s">
        <v>1241</v>
      </c>
      <c r="B19" s="10">
        <v>0</v>
      </c>
      <c r="C19" s="7">
        <v>0</v>
      </c>
      <c r="D19" s="7">
        <v>0</v>
      </c>
      <c r="E19" s="7">
        <v>0</v>
      </c>
      <c r="F19" s="8">
        <f t="shared" si="0"/>
        <v>0</v>
      </c>
    </row>
    <row r="20" spans="1:6" ht="16.5" customHeight="1">
      <c r="A20" s="9" t="s">
        <v>1242</v>
      </c>
      <c r="B20" s="7">
        <v>0</v>
      </c>
      <c r="C20" s="7">
        <v>0</v>
      </c>
      <c r="D20" s="7">
        <v>0</v>
      </c>
      <c r="E20" s="7">
        <v>0</v>
      </c>
      <c r="F20" s="8">
        <f t="shared" si="0"/>
        <v>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78"/>
  <sheetViews>
    <sheetView showZeros="0" workbookViewId="0" topLeftCell="A1">
      <selection activeCell="A1" sqref="A1:IV65536"/>
    </sheetView>
  </sheetViews>
  <sheetFormatPr defaultColWidth="12" defaultRowHeight="13.5" customHeight="1"/>
  <cols>
    <col min="1" max="1" width="12" style="106" customWidth="1"/>
    <col min="2" max="2" width="55.16015625" style="106" customWidth="1"/>
    <col min="3" max="3" width="24.66015625" style="106" customWidth="1"/>
    <col min="4" max="4" width="22" style="106" customWidth="1"/>
    <col min="5" max="5" width="31" style="106" customWidth="1"/>
    <col min="6" max="6" width="27" style="106" customWidth="1"/>
    <col min="7" max="7" width="24.83203125" style="106" customWidth="1"/>
    <col min="8" max="8" width="36.83203125" style="106" customWidth="1"/>
    <col min="9" max="9" width="51.33203125" style="106" customWidth="1"/>
    <col min="10" max="16384" width="12" style="106" customWidth="1"/>
  </cols>
  <sheetData>
    <row r="1" spans="1:9" s="106" customFormat="1" ht="14.25" customHeight="1">
      <c r="A1" s="108"/>
      <c r="B1" s="109"/>
      <c r="C1" s="109"/>
      <c r="D1" s="109"/>
      <c r="E1" s="168"/>
      <c r="F1" s="113" t="s">
        <v>36</v>
      </c>
      <c r="G1" s="113"/>
      <c r="H1" s="169"/>
      <c r="I1" s="110"/>
    </row>
    <row r="2" spans="1:9" s="106" customFormat="1" ht="22.5" customHeight="1">
      <c r="A2" s="170" t="s">
        <v>38</v>
      </c>
      <c r="B2" s="170"/>
      <c r="C2" s="170"/>
      <c r="D2" s="170"/>
      <c r="E2" s="170"/>
      <c r="F2" s="170"/>
      <c r="G2" s="170"/>
      <c r="H2" s="170"/>
      <c r="I2" s="170"/>
    </row>
    <row r="3" spans="1:9" s="106" customFormat="1" ht="13.5" customHeight="1">
      <c r="A3" s="112"/>
      <c r="B3" s="109"/>
      <c r="C3" s="109"/>
      <c r="D3" s="109"/>
      <c r="E3" s="168"/>
      <c r="F3" s="109"/>
      <c r="G3" s="110"/>
      <c r="H3" s="171"/>
      <c r="I3" s="113"/>
    </row>
    <row r="4" spans="1:9" s="106" customFormat="1" ht="23.25" customHeight="1">
      <c r="A4" s="117" t="s">
        <v>1</v>
      </c>
      <c r="B4" s="118"/>
      <c r="C4" s="172" t="s">
        <v>2</v>
      </c>
      <c r="D4" s="172" t="s">
        <v>3</v>
      </c>
      <c r="E4" s="173" t="s">
        <v>4</v>
      </c>
      <c r="F4" s="174"/>
      <c r="G4" s="174"/>
      <c r="H4" s="175"/>
      <c r="I4" s="119" t="s">
        <v>39</v>
      </c>
    </row>
    <row r="5" spans="1:9" s="106" customFormat="1" ht="38.25" customHeight="1">
      <c r="A5" s="122" t="s">
        <v>5</v>
      </c>
      <c r="B5" s="123" t="s">
        <v>6</v>
      </c>
      <c r="C5" s="176"/>
      <c r="D5" s="176"/>
      <c r="E5" s="177" t="s">
        <v>7</v>
      </c>
      <c r="F5" s="178" t="s">
        <v>8</v>
      </c>
      <c r="G5" s="178" t="s">
        <v>9</v>
      </c>
      <c r="H5" s="179" t="s">
        <v>40</v>
      </c>
      <c r="I5" s="124"/>
    </row>
    <row r="6" spans="1:9" s="106" customFormat="1" ht="13.5" customHeight="1">
      <c r="A6" s="128">
        <v>201</v>
      </c>
      <c r="B6" s="129" t="s">
        <v>41</v>
      </c>
      <c r="C6" s="180">
        <f>C7+C19+C28+C39+C50+C61+C72+C80+C89+C102+C111+C122+C134+C141+C149+C155+C162+C169+C176+C183+C190+C198+C204+C210+C217+C232</f>
        <v>19513</v>
      </c>
      <c r="D6" s="180">
        <f aca="true" t="shared" si="0" ref="D6:I6">D7+D19+D28+D39+D50+D61+D72+D80+D89+D102+D111+D122+D134+D141+D149+D155+D162+D169+D176+D183+D190+D198+D204+D210+D217+D232</f>
        <v>49244</v>
      </c>
      <c r="E6" s="181">
        <f t="shared" si="0"/>
        <v>26825</v>
      </c>
      <c r="F6" s="182">
        <f aca="true" t="shared" si="1" ref="F6:F69">_xlfn.IFERROR((E6/C6)*100%,"")</f>
        <v>1.3747245426126173</v>
      </c>
      <c r="G6" s="182">
        <f aca="true" t="shared" si="2" ref="G6:G69">_xlfn.IFERROR((E6/D6)*100%,"")</f>
        <v>0.5447364145885794</v>
      </c>
      <c r="H6" s="183"/>
      <c r="I6" s="130">
        <f t="shared" si="0"/>
        <v>26825</v>
      </c>
    </row>
    <row r="7" spans="1:9" s="106" customFormat="1" ht="13.5" customHeight="1">
      <c r="A7" s="128">
        <v>20101</v>
      </c>
      <c r="B7" s="134" t="s">
        <v>42</v>
      </c>
      <c r="C7" s="184">
        <v>324</v>
      </c>
      <c r="D7" s="185">
        <v>610</v>
      </c>
      <c r="E7" s="186">
        <v>1495</v>
      </c>
      <c r="F7" s="182">
        <f t="shared" si="1"/>
        <v>4.614197530864198</v>
      </c>
      <c r="G7" s="182">
        <f t="shared" si="2"/>
        <v>2.4508196721311477</v>
      </c>
      <c r="H7" s="187"/>
      <c r="I7" s="135">
        <v>1495</v>
      </c>
    </row>
    <row r="8" spans="1:9" s="106" customFormat="1" ht="13.5" customHeight="1">
      <c r="A8" s="128">
        <v>2010101</v>
      </c>
      <c r="B8" s="134" t="s">
        <v>43</v>
      </c>
      <c r="C8" s="188">
        <v>262</v>
      </c>
      <c r="D8" s="188">
        <v>536</v>
      </c>
      <c r="E8" s="189">
        <v>1408</v>
      </c>
      <c r="F8" s="182">
        <f t="shared" si="1"/>
        <v>5.374045801526718</v>
      </c>
      <c r="G8" s="182">
        <f t="shared" si="2"/>
        <v>2.626865671641791</v>
      </c>
      <c r="H8" s="182"/>
      <c r="I8" s="136">
        <v>1408</v>
      </c>
    </row>
    <row r="9" spans="1:9" s="106" customFormat="1" ht="13.5" customHeight="1">
      <c r="A9" s="128">
        <v>2010102</v>
      </c>
      <c r="B9" s="134" t="s">
        <v>44</v>
      </c>
      <c r="C9" s="188"/>
      <c r="D9" s="188">
        <v>20</v>
      </c>
      <c r="E9" s="189">
        <v>38</v>
      </c>
      <c r="F9" s="182">
        <f t="shared" si="1"/>
      </c>
      <c r="G9" s="182">
        <f t="shared" si="2"/>
        <v>1.9</v>
      </c>
      <c r="H9" s="190"/>
      <c r="I9" s="136">
        <v>38</v>
      </c>
    </row>
    <row r="10" spans="1:9" s="106" customFormat="1" ht="13.5" customHeight="1">
      <c r="A10" s="128">
        <v>2010103</v>
      </c>
      <c r="B10" s="137" t="s">
        <v>45</v>
      </c>
      <c r="C10" s="188"/>
      <c r="D10" s="188"/>
      <c r="E10" s="189"/>
      <c r="F10" s="191">
        <f t="shared" si="1"/>
      </c>
      <c r="G10" s="182">
        <f t="shared" si="2"/>
      </c>
      <c r="H10" s="182"/>
      <c r="I10" s="136"/>
    </row>
    <row r="11" spans="1:9" s="106" customFormat="1" ht="13.5" customHeight="1">
      <c r="A11" s="128">
        <v>2010104</v>
      </c>
      <c r="B11" s="137" t="s">
        <v>46</v>
      </c>
      <c r="C11" s="188"/>
      <c r="D11" s="188"/>
      <c r="E11" s="189">
        <v>49</v>
      </c>
      <c r="F11" s="182">
        <f t="shared" si="1"/>
      </c>
      <c r="G11" s="182">
        <f t="shared" si="2"/>
      </c>
      <c r="H11" s="182"/>
      <c r="I11" s="136">
        <v>49</v>
      </c>
    </row>
    <row r="12" spans="1:9" s="106" customFormat="1" ht="13.5" customHeight="1">
      <c r="A12" s="128">
        <v>2010105</v>
      </c>
      <c r="B12" s="137" t="s">
        <v>47</v>
      </c>
      <c r="C12" s="188">
        <v>8</v>
      </c>
      <c r="D12" s="188"/>
      <c r="E12" s="189"/>
      <c r="F12" s="182">
        <f t="shared" si="1"/>
        <v>0</v>
      </c>
      <c r="G12" s="182">
        <f t="shared" si="2"/>
      </c>
      <c r="H12" s="182"/>
      <c r="I12" s="136"/>
    </row>
    <row r="13" spans="1:9" s="106" customFormat="1" ht="13.5" customHeight="1">
      <c r="A13" s="128">
        <v>2010106</v>
      </c>
      <c r="B13" s="129" t="s">
        <v>48</v>
      </c>
      <c r="C13" s="188"/>
      <c r="D13" s="188"/>
      <c r="E13" s="189"/>
      <c r="F13" s="182">
        <f t="shared" si="1"/>
      </c>
      <c r="G13" s="182">
        <f t="shared" si="2"/>
      </c>
      <c r="H13" s="182"/>
      <c r="I13" s="136"/>
    </row>
    <row r="14" spans="1:9" s="106" customFormat="1" ht="13.5" customHeight="1">
      <c r="A14" s="128">
        <v>2010107</v>
      </c>
      <c r="B14" s="129" t="s">
        <v>49</v>
      </c>
      <c r="C14" s="188"/>
      <c r="D14" s="188"/>
      <c r="E14" s="189"/>
      <c r="F14" s="182">
        <f t="shared" si="1"/>
      </c>
      <c r="G14" s="182">
        <f t="shared" si="2"/>
      </c>
      <c r="H14" s="182"/>
      <c r="I14" s="136"/>
    </row>
    <row r="15" spans="1:9" s="106" customFormat="1" ht="13.5" customHeight="1">
      <c r="A15" s="128">
        <v>2010108</v>
      </c>
      <c r="B15" s="129" t="s">
        <v>50</v>
      </c>
      <c r="C15" s="188"/>
      <c r="D15" s="188"/>
      <c r="E15" s="189"/>
      <c r="F15" s="182">
        <f t="shared" si="1"/>
      </c>
      <c r="G15" s="182">
        <f t="shared" si="2"/>
      </c>
      <c r="H15" s="182"/>
      <c r="I15" s="136"/>
    </row>
    <row r="16" spans="1:9" s="106" customFormat="1" ht="13.5" customHeight="1">
      <c r="A16" s="128">
        <v>2010109</v>
      </c>
      <c r="B16" s="129" t="s">
        <v>51</v>
      </c>
      <c r="C16" s="188"/>
      <c r="D16" s="188"/>
      <c r="E16" s="189"/>
      <c r="F16" s="182">
        <f t="shared" si="1"/>
      </c>
      <c r="G16" s="182">
        <f t="shared" si="2"/>
      </c>
      <c r="H16" s="182"/>
      <c r="I16" s="136"/>
    </row>
    <row r="17" spans="1:9" s="106" customFormat="1" ht="13.5" customHeight="1">
      <c r="A17" s="128">
        <v>2010150</v>
      </c>
      <c r="B17" s="129" t="s">
        <v>52</v>
      </c>
      <c r="C17" s="188"/>
      <c r="D17" s="188">
        <v>54</v>
      </c>
      <c r="E17" s="189"/>
      <c r="F17" s="182">
        <f t="shared" si="1"/>
      </c>
      <c r="G17" s="182">
        <f t="shared" si="2"/>
        <v>0</v>
      </c>
      <c r="H17" s="182"/>
      <c r="I17" s="136"/>
    </row>
    <row r="18" spans="1:9" s="106" customFormat="1" ht="13.5" customHeight="1">
      <c r="A18" s="128">
        <v>2010199</v>
      </c>
      <c r="B18" s="129" t="s">
        <v>53</v>
      </c>
      <c r="C18" s="188">
        <v>54</v>
      </c>
      <c r="D18" s="188"/>
      <c r="E18" s="189"/>
      <c r="F18" s="182">
        <f t="shared" si="1"/>
        <v>0</v>
      </c>
      <c r="G18" s="182">
        <f t="shared" si="2"/>
      </c>
      <c r="H18" s="182"/>
      <c r="I18" s="136"/>
    </row>
    <row r="19" spans="1:9" s="106" customFormat="1" ht="13.5" customHeight="1">
      <c r="A19" s="128">
        <v>20102</v>
      </c>
      <c r="B19" s="134" t="s">
        <v>54</v>
      </c>
      <c r="C19" s="185">
        <v>334</v>
      </c>
      <c r="D19" s="185">
        <v>456</v>
      </c>
      <c r="E19" s="186">
        <v>459</v>
      </c>
      <c r="F19" s="182">
        <f t="shared" si="1"/>
        <v>1.374251497005988</v>
      </c>
      <c r="G19" s="182">
        <f t="shared" si="2"/>
        <v>1.006578947368421</v>
      </c>
      <c r="H19" s="182"/>
      <c r="I19" s="135">
        <v>459</v>
      </c>
    </row>
    <row r="20" spans="1:9" s="106" customFormat="1" ht="13.5" customHeight="1">
      <c r="A20" s="128">
        <v>2010201</v>
      </c>
      <c r="B20" s="134" t="s">
        <v>43</v>
      </c>
      <c r="C20" s="188">
        <v>281</v>
      </c>
      <c r="D20" s="188">
        <v>402</v>
      </c>
      <c r="E20" s="189">
        <v>386</v>
      </c>
      <c r="F20" s="182">
        <f t="shared" si="1"/>
        <v>1.3736654804270463</v>
      </c>
      <c r="G20" s="182">
        <f t="shared" si="2"/>
        <v>0.9601990049751243</v>
      </c>
      <c r="H20" s="182"/>
      <c r="I20" s="136">
        <v>386</v>
      </c>
    </row>
    <row r="21" spans="1:9" s="106" customFormat="1" ht="13.5" customHeight="1">
      <c r="A21" s="128">
        <v>2010202</v>
      </c>
      <c r="B21" s="134" t="s">
        <v>44</v>
      </c>
      <c r="C21" s="188"/>
      <c r="D21" s="188">
        <v>7</v>
      </c>
      <c r="E21" s="189">
        <v>20</v>
      </c>
      <c r="F21" s="182">
        <f t="shared" si="1"/>
      </c>
      <c r="G21" s="182">
        <f t="shared" si="2"/>
        <v>2.857142857142857</v>
      </c>
      <c r="H21" s="182"/>
      <c r="I21" s="136">
        <v>20</v>
      </c>
    </row>
    <row r="22" spans="1:9" s="106" customFormat="1" ht="13.5" customHeight="1">
      <c r="A22" s="128">
        <v>2010203</v>
      </c>
      <c r="B22" s="137" t="s">
        <v>45</v>
      </c>
      <c r="C22" s="188"/>
      <c r="D22" s="188"/>
      <c r="E22" s="189"/>
      <c r="F22" s="182">
        <f t="shared" si="1"/>
      </c>
      <c r="G22" s="182">
        <f t="shared" si="2"/>
      </c>
      <c r="H22" s="182"/>
      <c r="I22" s="136"/>
    </row>
    <row r="23" spans="1:9" s="106" customFormat="1" ht="13.5" customHeight="1">
      <c r="A23" s="128">
        <v>2010204</v>
      </c>
      <c r="B23" s="137" t="s">
        <v>55</v>
      </c>
      <c r="C23" s="188">
        <v>8</v>
      </c>
      <c r="D23" s="188">
        <v>35</v>
      </c>
      <c r="E23" s="189">
        <v>53</v>
      </c>
      <c r="F23" s="182">
        <f t="shared" si="1"/>
        <v>6.625</v>
      </c>
      <c r="G23" s="182">
        <f t="shared" si="2"/>
        <v>1.5142857142857142</v>
      </c>
      <c r="H23" s="182"/>
      <c r="I23" s="136">
        <v>53</v>
      </c>
    </row>
    <row r="24" spans="1:9" s="106" customFormat="1" ht="13.5" customHeight="1">
      <c r="A24" s="128">
        <v>2010205</v>
      </c>
      <c r="B24" s="137" t="s">
        <v>56</v>
      </c>
      <c r="C24" s="188"/>
      <c r="D24" s="188"/>
      <c r="E24" s="189"/>
      <c r="F24" s="182">
        <f t="shared" si="1"/>
      </c>
      <c r="G24" s="182">
        <f t="shared" si="2"/>
      </c>
      <c r="H24" s="182"/>
      <c r="I24" s="136"/>
    </row>
    <row r="25" spans="1:9" s="106" customFormat="1" ht="13.5" customHeight="1">
      <c r="A25" s="128">
        <v>2010206</v>
      </c>
      <c r="B25" s="137" t="s">
        <v>57</v>
      </c>
      <c r="C25" s="188"/>
      <c r="D25" s="188"/>
      <c r="E25" s="189"/>
      <c r="F25" s="182">
        <f t="shared" si="1"/>
      </c>
      <c r="G25" s="182">
        <f t="shared" si="2"/>
      </c>
      <c r="H25" s="182"/>
      <c r="I25" s="136"/>
    </row>
    <row r="26" spans="1:9" s="106" customFormat="1" ht="13.5" customHeight="1">
      <c r="A26" s="128">
        <v>2010250</v>
      </c>
      <c r="B26" s="137" t="s">
        <v>52</v>
      </c>
      <c r="C26" s="188"/>
      <c r="D26" s="188"/>
      <c r="E26" s="189"/>
      <c r="F26" s="182">
        <f t="shared" si="1"/>
      </c>
      <c r="G26" s="182">
        <f t="shared" si="2"/>
      </c>
      <c r="H26" s="182"/>
      <c r="I26" s="136"/>
    </row>
    <row r="27" spans="1:9" s="106" customFormat="1" ht="13.5" customHeight="1">
      <c r="A27" s="128">
        <v>2010299</v>
      </c>
      <c r="B27" s="137" t="s">
        <v>58</v>
      </c>
      <c r="C27" s="188">
        <v>45</v>
      </c>
      <c r="D27" s="188">
        <v>12</v>
      </c>
      <c r="E27" s="189"/>
      <c r="F27" s="182">
        <f t="shared" si="1"/>
        <v>0</v>
      </c>
      <c r="G27" s="182">
        <f t="shared" si="2"/>
        <v>0</v>
      </c>
      <c r="H27" s="182"/>
      <c r="I27" s="136"/>
    </row>
    <row r="28" spans="1:9" s="106" customFormat="1" ht="13.5" customHeight="1">
      <c r="A28" s="128">
        <v>20103</v>
      </c>
      <c r="B28" s="134" t="s">
        <v>59</v>
      </c>
      <c r="C28" s="185">
        <v>9818</v>
      </c>
      <c r="D28" s="185">
        <v>31543</v>
      </c>
      <c r="E28" s="185">
        <v>11683</v>
      </c>
      <c r="F28" s="182">
        <f t="shared" si="1"/>
        <v>1.1899572214300265</v>
      </c>
      <c r="G28" s="182">
        <f t="shared" si="2"/>
        <v>0.3703832863075801</v>
      </c>
      <c r="H28" s="182"/>
      <c r="I28" s="135">
        <v>11683</v>
      </c>
    </row>
    <row r="29" spans="1:9" s="106" customFormat="1" ht="13.5" customHeight="1">
      <c r="A29" s="128">
        <v>2010301</v>
      </c>
      <c r="B29" s="134" t="s">
        <v>43</v>
      </c>
      <c r="C29" s="188">
        <v>5323</v>
      </c>
      <c r="D29" s="188">
        <v>19096</v>
      </c>
      <c r="E29" s="189">
        <v>7661</v>
      </c>
      <c r="F29" s="182">
        <f t="shared" si="1"/>
        <v>1.439226000375728</v>
      </c>
      <c r="G29" s="182">
        <f t="shared" si="2"/>
        <v>0.4011834939254294</v>
      </c>
      <c r="H29" s="182"/>
      <c r="I29" s="136">
        <v>7661</v>
      </c>
    </row>
    <row r="30" spans="1:9" s="106" customFormat="1" ht="13.5" customHeight="1">
      <c r="A30" s="128">
        <v>2010302</v>
      </c>
      <c r="B30" s="134" t="s">
        <v>44</v>
      </c>
      <c r="C30" s="188">
        <v>279</v>
      </c>
      <c r="D30" s="188">
        <v>4356</v>
      </c>
      <c r="E30" s="189">
        <v>362</v>
      </c>
      <c r="F30" s="182">
        <f t="shared" si="1"/>
        <v>1.2974910394265233</v>
      </c>
      <c r="G30" s="182">
        <f t="shared" si="2"/>
        <v>0.08310376492194674</v>
      </c>
      <c r="H30" s="182"/>
      <c r="I30" s="136">
        <v>362</v>
      </c>
    </row>
    <row r="31" spans="1:9" s="106" customFormat="1" ht="13.5" customHeight="1">
      <c r="A31" s="128">
        <v>2010303</v>
      </c>
      <c r="B31" s="137" t="s">
        <v>45</v>
      </c>
      <c r="C31" s="188"/>
      <c r="D31" s="188"/>
      <c r="E31" s="189">
        <v>54</v>
      </c>
      <c r="F31" s="182">
        <f t="shared" si="1"/>
      </c>
      <c r="G31" s="182">
        <f t="shared" si="2"/>
      </c>
      <c r="H31" s="182"/>
      <c r="I31" s="136">
        <v>54</v>
      </c>
    </row>
    <row r="32" spans="1:9" s="106" customFormat="1" ht="13.5" customHeight="1">
      <c r="A32" s="128">
        <v>2010304</v>
      </c>
      <c r="B32" s="137" t="s">
        <v>60</v>
      </c>
      <c r="C32" s="188"/>
      <c r="D32" s="188"/>
      <c r="E32" s="189"/>
      <c r="F32" s="182">
        <f t="shared" si="1"/>
      </c>
      <c r="G32" s="182">
        <f t="shared" si="2"/>
      </c>
      <c r="H32" s="182"/>
      <c r="I32" s="136"/>
    </row>
    <row r="33" spans="1:9" s="106" customFormat="1" ht="13.5" customHeight="1">
      <c r="A33" s="128">
        <v>2010305</v>
      </c>
      <c r="B33" s="137" t="s">
        <v>61</v>
      </c>
      <c r="C33" s="188"/>
      <c r="D33" s="188"/>
      <c r="E33" s="189"/>
      <c r="F33" s="182">
        <f t="shared" si="1"/>
      </c>
      <c r="G33" s="182">
        <f t="shared" si="2"/>
      </c>
      <c r="H33" s="182"/>
      <c r="I33" s="136"/>
    </row>
    <row r="34" spans="1:9" s="106" customFormat="1" ht="13.5" customHeight="1">
      <c r="A34" s="128">
        <v>2010306</v>
      </c>
      <c r="B34" s="146" t="s">
        <v>62</v>
      </c>
      <c r="C34" s="188"/>
      <c r="D34" s="188"/>
      <c r="E34" s="189"/>
      <c r="F34" s="182">
        <f t="shared" si="1"/>
      </c>
      <c r="G34" s="182">
        <f t="shared" si="2"/>
      </c>
      <c r="H34" s="182"/>
      <c r="I34" s="136"/>
    </row>
    <row r="35" spans="1:9" s="106" customFormat="1" ht="13.5" customHeight="1">
      <c r="A35" s="128">
        <v>2010308</v>
      </c>
      <c r="B35" s="134" t="s">
        <v>63</v>
      </c>
      <c r="C35" s="188"/>
      <c r="D35" s="188">
        <v>129</v>
      </c>
      <c r="E35" s="189">
        <v>10</v>
      </c>
      <c r="F35" s="182">
        <f t="shared" si="1"/>
      </c>
      <c r="G35" s="182">
        <f t="shared" si="2"/>
        <v>0.07751937984496124</v>
      </c>
      <c r="H35" s="182"/>
      <c r="I35" s="136">
        <v>10</v>
      </c>
    </row>
    <row r="36" spans="1:9" s="106" customFormat="1" ht="13.5" customHeight="1">
      <c r="A36" s="128">
        <v>2010309</v>
      </c>
      <c r="B36" s="137" t="s">
        <v>64</v>
      </c>
      <c r="C36" s="188"/>
      <c r="D36" s="188"/>
      <c r="E36" s="189"/>
      <c r="F36" s="182">
        <f t="shared" si="1"/>
      </c>
      <c r="G36" s="182">
        <f t="shared" si="2"/>
      </c>
      <c r="H36" s="182"/>
      <c r="I36" s="136"/>
    </row>
    <row r="37" spans="1:9" s="106" customFormat="1" ht="13.5" customHeight="1">
      <c r="A37" s="128">
        <v>2010350</v>
      </c>
      <c r="B37" s="137" t="s">
        <v>52</v>
      </c>
      <c r="C37" s="188">
        <v>2450</v>
      </c>
      <c r="D37" s="188">
        <v>2201</v>
      </c>
      <c r="E37" s="189">
        <v>1621</v>
      </c>
      <c r="F37" s="182">
        <f t="shared" si="1"/>
        <v>0.6616326530612245</v>
      </c>
      <c r="G37" s="182">
        <f t="shared" si="2"/>
        <v>0.7364834166288051</v>
      </c>
      <c r="H37" s="182"/>
      <c r="I37" s="136">
        <v>1621</v>
      </c>
    </row>
    <row r="38" spans="1:9" s="106" customFormat="1" ht="13.5" customHeight="1">
      <c r="A38" s="128">
        <v>2010399</v>
      </c>
      <c r="B38" s="137" t="s">
        <v>65</v>
      </c>
      <c r="C38" s="188">
        <v>1766</v>
      </c>
      <c r="D38" s="188">
        <v>5761</v>
      </c>
      <c r="E38" s="189">
        <v>1975</v>
      </c>
      <c r="F38" s="182">
        <f t="shared" si="1"/>
        <v>1.1183465458663646</v>
      </c>
      <c r="G38" s="182">
        <f t="shared" si="2"/>
        <v>0.3428224266620378</v>
      </c>
      <c r="H38" s="182"/>
      <c r="I38" s="136">
        <v>1975</v>
      </c>
    </row>
    <row r="39" spans="1:9" s="106" customFormat="1" ht="13.5" customHeight="1">
      <c r="A39" s="128">
        <v>20104</v>
      </c>
      <c r="B39" s="134" t="s">
        <v>66</v>
      </c>
      <c r="C39" s="185">
        <v>390</v>
      </c>
      <c r="D39" s="185">
        <v>808</v>
      </c>
      <c r="E39" s="186">
        <v>975</v>
      </c>
      <c r="F39" s="182">
        <f t="shared" si="1"/>
        <v>2.5</v>
      </c>
      <c r="G39" s="182">
        <f t="shared" si="2"/>
        <v>1.2066831683168318</v>
      </c>
      <c r="H39" s="182"/>
      <c r="I39" s="135">
        <v>975</v>
      </c>
    </row>
    <row r="40" spans="1:9" s="106" customFormat="1" ht="13.5" customHeight="1">
      <c r="A40" s="128">
        <v>2010401</v>
      </c>
      <c r="B40" s="134" t="s">
        <v>43</v>
      </c>
      <c r="C40" s="188">
        <v>360</v>
      </c>
      <c r="D40" s="188">
        <v>490</v>
      </c>
      <c r="E40" s="189">
        <v>546</v>
      </c>
      <c r="F40" s="182">
        <f t="shared" si="1"/>
        <v>1.5166666666666666</v>
      </c>
      <c r="G40" s="182">
        <f t="shared" si="2"/>
        <v>1.1142857142857143</v>
      </c>
      <c r="H40" s="182"/>
      <c r="I40" s="136">
        <v>546</v>
      </c>
    </row>
    <row r="41" spans="1:9" s="106" customFormat="1" ht="13.5" customHeight="1">
      <c r="A41" s="128">
        <v>2010402</v>
      </c>
      <c r="B41" s="134" t="s">
        <v>44</v>
      </c>
      <c r="C41" s="188">
        <v>19</v>
      </c>
      <c r="D41" s="188">
        <v>36</v>
      </c>
      <c r="E41" s="189">
        <v>12</v>
      </c>
      <c r="F41" s="182">
        <f t="shared" si="1"/>
        <v>0.631578947368421</v>
      </c>
      <c r="G41" s="182">
        <f t="shared" si="2"/>
        <v>0.3333333333333333</v>
      </c>
      <c r="H41" s="182"/>
      <c r="I41" s="136">
        <v>12</v>
      </c>
    </row>
    <row r="42" spans="1:9" s="106" customFormat="1" ht="13.5" customHeight="1">
      <c r="A42" s="128">
        <v>2010403</v>
      </c>
      <c r="B42" s="137" t="s">
        <v>45</v>
      </c>
      <c r="C42" s="188"/>
      <c r="D42" s="188"/>
      <c r="E42" s="189"/>
      <c r="F42" s="182">
        <f t="shared" si="1"/>
      </c>
      <c r="G42" s="182">
        <f t="shared" si="2"/>
      </c>
      <c r="H42" s="182"/>
      <c r="I42" s="136"/>
    </row>
    <row r="43" spans="1:9" s="106" customFormat="1" ht="13.5" customHeight="1">
      <c r="A43" s="128">
        <v>2010404</v>
      </c>
      <c r="B43" s="137" t="s">
        <v>67</v>
      </c>
      <c r="C43" s="188"/>
      <c r="D43" s="188"/>
      <c r="E43" s="189"/>
      <c r="F43" s="182">
        <f t="shared" si="1"/>
      </c>
      <c r="G43" s="182">
        <f t="shared" si="2"/>
      </c>
      <c r="H43" s="182"/>
      <c r="I43" s="136"/>
    </row>
    <row r="44" spans="1:9" s="106" customFormat="1" ht="13.5" customHeight="1">
      <c r="A44" s="128">
        <v>2010405</v>
      </c>
      <c r="B44" s="137" t="s">
        <v>68</v>
      </c>
      <c r="C44" s="188">
        <v>11</v>
      </c>
      <c r="D44" s="188"/>
      <c r="E44" s="189"/>
      <c r="F44" s="182">
        <f t="shared" si="1"/>
        <v>0</v>
      </c>
      <c r="G44" s="182">
        <f t="shared" si="2"/>
      </c>
      <c r="H44" s="182"/>
      <c r="I44" s="136"/>
    </row>
    <row r="45" spans="1:9" s="106" customFormat="1" ht="13.5" customHeight="1">
      <c r="A45" s="128">
        <v>2010406</v>
      </c>
      <c r="B45" s="134" t="s">
        <v>69</v>
      </c>
      <c r="C45" s="188"/>
      <c r="D45" s="188">
        <v>16</v>
      </c>
      <c r="E45" s="189"/>
      <c r="F45" s="182">
        <f t="shared" si="1"/>
      </c>
      <c r="G45" s="182">
        <f t="shared" si="2"/>
        <v>0</v>
      </c>
      <c r="H45" s="182"/>
      <c r="I45" s="136"/>
    </row>
    <row r="46" spans="1:9" s="106" customFormat="1" ht="13.5" customHeight="1">
      <c r="A46" s="128">
        <v>2010407</v>
      </c>
      <c r="B46" s="134" t="s">
        <v>70</v>
      </c>
      <c r="C46" s="188"/>
      <c r="D46" s="188"/>
      <c r="E46" s="189"/>
      <c r="F46" s="182">
        <f t="shared" si="1"/>
      </c>
      <c r="G46" s="182">
        <f t="shared" si="2"/>
      </c>
      <c r="H46" s="182"/>
      <c r="I46" s="136"/>
    </row>
    <row r="47" spans="1:9" s="106" customFormat="1" ht="13.5" customHeight="1">
      <c r="A47" s="128">
        <v>2010408</v>
      </c>
      <c r="B47" s="134" t="s">
        <v>71</v>
      </c>
      <c r="C47" s="188"/>
      <c r="D47" s="188"/>
      <c r="E47" s="189"/>
      <c r="F47" s="182">
        <f t="shared" si="1"/>
      </c>
      <c r="G47" s="182">
        <f t="shared" si="2"/>
      </c>
      <c r="H47" s="182"/>
      <c r="I47" s="136"/>
    </row>
    <row r="48" spans="1:9" s="106" customFormat="1" ht="13.5" customHeight="1">
      <c r="A48" s="128">
        <v>2010450</v>
      </c>
      <c r="B48" s="134" t="s">
        <v>52</v>
      </c>
      <c r="C48" s="188"/>
      <c r="D48" s="188">
        <v>108</v>
      </c>
      <c r="E48" s="189">
        <v>417</v>
      </c>
      <c r="F48" s="182">
        <f t="shared" si="1"/>
      </c>
      <c r="G48" s="182">
        <f t="shared" si="2"/>
        <v>3.861111111111111</v>
      </c>
      <c r="H48" s="182"/>
      <c r="I48" s="136">
        <v>417</v>
      </c>
    </row>
    <row r="49" spans="1:9" s="106" customFormat="1" ht="13.5" customHeight="1">
      <c r="A49" s="128">
        <v>2010499</v>
      </c>
      <c r="B49" s="137" t="s">
        <v>72</v>
      </c>
      <c r="C49" s="188"/>
      <c r="D49" s="188">
        <v>158</v>
      </c>
      <c r="E49" s="189"/>
      <c r="F49" s="182">
        <f t="shared" si="1"/>
      </c>
      <c r="G49" s="182">
        <f t="shared" si="2"/>
        <v>0</v>
      </c>
      <c r="H49" s="182"/>
      <c r="I49" s="136"/>
    </row>
    <row r="50" spans="1:9" s="106" customFormat="1" ht="13.5" customHeight="1">
      <c r="A50" s="128">
        <v>20105</v>
      </c>
      <c r="B50" s="137" t="s">
        <v>73</v>
      </c>
      <c r="C50" s="185">
        <v>117</v>
      </c>
      <c r="D50" s="185">
        <v>168</v>
      </c>
      <c r="E50" s="186">
        <v>123</v>
      </c>
      <c r="F50" s="182">
        <f t="shared" si="1"/>
        <v>1.0512820512820513</v>
      </c>
      <c r="G50" s="182">
        <f t="shared" si="2"/>
        <v>0.7321428571428571</v>
      </c>
      <c r="H50" s="182"/>
      <c r="I50" s="135">
        <v>123</v>
      </c>
    </row>
    <row r="51" spans="1:9" s="106" customFormat="1" ht="13.5" customHeight="1">
      <c r="A51" s="128">
        <v>2010501</v>
      </c>
      <c r="B51" s="137" t="s">
        <v>43</v>
      </c>
      <c r="C51" s="188">
        <v>93</v>
      </c>
      <c r="D51" s="188">
        <v>95</v>
      </c>
      <c r="E51" s="189">
        <v>90</v>
      </c>
      <c r="F51" s="182">
        <f t="shared" si="1"/>
        <v>0.967741935483871</v>
      </c>
      <c r="G51" s="182">
        <f t="shared" si="2"/>
        <v>0.9473684210526315</v>
      </c>
      <c r="H51" s="182"/>
      <c r="I51" s="136">
        <v>90</v>
      </c>
    </row>
    <row r="52" spans="1:9" s="106" customFormat="1" ht="13.5" customHeight="1">
      <c r="A52" s="128">
        <v>2010502</v>
      </c>
      <c r="B52" s="129" t="s">
        <v>44</v>
      </c>
      <c r="C52" s="188"/>
      <c r="D52" s="188">
        <v>25</v>
      </c>
      <c r="E52" s="189">
        <v>33</v>
      </c>
      <c r="F52" s="182">
        <f t="shared" si="1"/>
      </c>
      <c r="G52" s="182">
        <f t="shared" si="2"/>
        <v>1.32</v>
      </c>
      <c r="H52" s="182"/>
      <c r="I52" s="136">
        <v>33</v>
      </c>
    </row>
    <row r="53" spans="1:9" s="106" customFormat="1" ht="13.5" customHeight="1">
      <c r="A53" s="128">
        <v>2010503</v>
      </c>
      <c r="B53" s="134" t="s">
        <v>45</v>
      </c>
      <c r="C53" s="188"/>
      <c r="D53" s="188"/>
      <c r="E53" s="189"/>
      <c r="F53" s="182">
        <f t="shared" si="1"/>
      </c>
      <c r="G53" s="182">
        <f t="shared" si="2"/>
      </c>
      <c r="H53" s="182"/>
      <c r="I53" s="136"/>
    </row>
    <row r="54" spans="1:9" s="106" customFormat="1" ht="13.5" customHeight="1">
      <c r="A54" s="128">
        <v>2010504</v>
      </c>
      <c r="B54" s="134" t="s">
        <v>74</v>
      </c>
      <c r="C54" s="188"/>
      <c r="D54" s="188"/>
      <c r="E54" s="189"/>
      <c r="F54" s="182">
        <f t="shared" si="1"/>
      </c>
      <c r="G54" s="182">
        <f t="shared" si="2"/>
      </c>
      <c r="H54" s="182"/>
      <c r="I54" s="136"/>
    </row>
    <row r="55" spans="1:9" s="106" customFormat="1" ht="13.5" customHeight="1">
      <c r="A55" s="128">
        <v>2010505</v>
      </c>
      <c r="B55" s="134" t="s">
        <v>75</v>
      </c>
      <c r="C55" s="188"/>
      <c r="D55" s="188"/>
      <c r="E55" s="189"/>
      <c r="F55" s="182">
        <f t="shared" si="1"/>
      </c>
      <c r="G55" s="182">
        <f t="shared" si="2"/>
      </c>
      <c r="H55" s="182"/>
      <c r="I55" s="136"/>
    </row>
    <row r="56" spans="1:9" s="106" customFormat="1" ht="13.5" customHeight="1">
      <c r="A56" s="128">
        <v>2010506</v>
      </c>
      <c r="B56" s="137" t="s">
        <v>76</v>
      </c>
      <c r="C56" s="188"/>
      <c r="D56" s="188"/>
      <c r="E56" s="189"/>
      <c r="F56" s="182">
        <f t="shared" si="1"/>
      </c>
      <c r="G56" s="182">
        <f t="shared" si="2"/>
      </c>
      <c r="H56" s="182"/>
      <c r="I56" s="136"/>
    </row>
    <row r="57" spans="1:9" s="106" customFormat="1" ht="13.5" customHeight="1">
      <c r="A57" s="128">
        <v>2010507</v>
      </c>
      <c r="B57" s="137" t="s">
        <v>77</v>
      </c>
      <c r="C57" s="188"/>
      <c r="D57" s="188"/>
      <c r="E57" s="189"/>
      <c r="F57" s="182">
        <f t="shared" si="1"/>
      </c>
      <c r="G57" s="182">
        <f t="shared" si="2"/>
      </c>
      <c r="H57" s="182"/>
      <c r="I57" s="136"/>
    </row>
    <row r="58" spans="1:9" s="106" customFormat="1" ht="13.5" customHeight="1">
      <c r="A58" s="128">
        <v>2010508</v>
      </c>
      <c r="B58" s="137" t="s">
        <v>78</v>
      </c>
      <c r="C58" s="188"/>
      <c r="D58" s="188"/>
      <c r="E58" s="189"/>
      <c r="F58" s="182">
        <f t="shared" si="1"/>
      </c>
      <c r="G58" s="182">
        <f t="shared" si="2"/>
      </c>
      <c r="H58" s="182"/>
      <c r="I58" s="136"/>
    </row>
    <row r="59" spans="1:9" s="106" customFormat="1" ht="13.5" customHeight="1">
      <c r="A59" s="128">
        <v>2010550</v>
      </c>
      <c r="B59" s="134" t="s">
        <v>52</v>
      </c>
      <c r="C59" s="188">
        <v>5</v>
      </c>
      <c r="D59" s="188">
        <v>48</v>
      </c>
      <c r="E59" s="189"/>
      <c r="F59" s="182">
        <f t="shared" si="1"/>
        <v>0</v>
      </c>
      <c r="G59" s="182">
        <f t="shared" si="2"/>
        <v>0</v>
      </c>
      <c r="H59" s="182"/>
      <c r="I59" s="136"/>
    </row>
    <row r="60" spans="1:9" s="106" customFormat="1" ht="13.5" customHeight="1">
      <c r="A60" s="128">
        <v>2010599</v>
      </c>
      <c r="B60" s="137" t="s">
        <v>79</v>
      </c>
      <c r="C60" s="188">
        <v>19</v>
      </c>
      <c r="D60" s="188"/>
      <c r="E60" s="189"/>
      <c r="F60" s="182">
        <f t="shared" si="1"/>
        <v>0</v>
      </c>
      <c r="G60" s="182">
        <f t="shared" si="2"/>
      </c>
      <c r="H60" s="182"/>
      <c r="I60" s="136"/>
    </row>
    <row r="61" spans="1:9" s="106" customFormat="1" ht="13.5" customHeight="1">
      <c r="A61" s="128">
        <v>20106</v>
      </c>
      <c r="B61" s="146" t="s">
        <v>80</v>
      </c>
      <c r="C61" s="185">
        <v>1046</v>
      </c>
      <c r="D61" s="185">
        <v>1984</v>
      </c>
      <c r="E61" s="186">
        <v>1438</v>
      </c>
      <c r="F61" s="182">
        <f t="shared" si="1"/>
        <v>1.3747609942638623</v>
      </c>
      <c r="G61" s="182">
        <f t="shared" si="2"/>
        <v>0.7247983870967742</v>
      </c>
      <c r="H61" s="182"/>
      <c r="I61" s="135">
        <v>1438</v>
      </c>
    </row>
    <row r="62" spans="1:9" s="106" customFormat="1" ht="13.5" customHeight="1">
      <c r="A62" s="128">
        <v>2010601</v>
      </c>
      <c r="B62" s="137" t="s">
        <v>43</v>
      </c>
      <c r="C62" s="188">
        <v>211</v>
      </c>
      <c r="D62" s="188">
        <v>1098</v>
      </c>
      <c r="E62" s="189">
        <v>296</v>
      </c>
      <c r="F62" s="182">
        <f t="shared" si="1"/>
        <v>1.4028436018957346</v>
      </c>
      <c r="G62" s="182">
        <f t="shared" si="2"/>
        <v>0.26958105646630237</v>
      </c>
      <c r="H62" s="182"/>
      <c r="I62" s="136">
        <v>296</v>
      </c>
    </row>
    <row r="63" spans="1:9" s="106" customFormat="1" ht="13.5" customHeight="1">
      <c r="A63" s="128">
        <v>2010602</v>
      </c>
      <c r="B63" s="129" t="s">
        <v>44</v>
      </c>
      <c r="C63" s="188"/>
      <c r="D63" s="188">
        <v>61</v>
      </c>
      <c r="E63" s="189">
        <v>215</v>
      </c>
      <c r="F63" s="182">
        <f t="shared" si="1"/>
      </c>
      <c r="G63" s="182">
        <f t="shared" si="2"/>
        <v>3.5245901639344264</v>
      </c>
      <c r="H63" s="182"/>
      <c r="I63" s="136">
        <v>215</v>
      </c>
    </row>
    <row r="64" spans="1:9" s="106" customFormat="1" ht="13.5" customHeight="1">
      <c r="A64" s="128">
        <v>2010603</v>
      </c>
      <c r="B64" s="129" t="s">
        <v>45</v>
      </c>
      <c r="C64" s="188"/>
      <c r="D64" s="188"/>
      <c r="E64" s="189"/>
      <c r="F64" s="182">
        <f t="shared" si="1"/>
      </c>
      <c r="G64" s="182">
        <f t="shared" si="2"/>
      </c>
      <c r="H64" s="182"/>
      <c r="I64" s="136"/>
    </row>
    <row r="65" spans="1:9" s="106" customFormat="1" ht="13.5" customHeight="1">
      <c r="A65" s="128">
        <v>2010604</v>
      </c>
      <c r="B65" s="129" t="s">
        <v>81</v>
      </c>
      <c r="C65" s="188">
        <v>38</v>
      </c>
      <c r="D65" s="188"/>
      <c r="E65" s="189"/>
      <c r="F65" s="182">
        <f t="shared" si="1"/>
        <v>0</v>
      </c>
      <c r="G65" s="182">
        <f t="shared" si="2"/>
      </c>
      <c r="H65" s="182"/>
      <c r="I65" s="136"/>
    </row>
    <row r="66" spans="1:9" s="106" customFormat="1" ht="13.5" customHeight="1">
      <c r="A66" s="128">
        <v>2010605</v>
      </c>
      <c r="B66" s="129" t="s">
        <v>82</v>
      </c>
      <c r="C66" s="188">
        <v>38</v>
      </c>
      <c r="D66" s="188"/>
      <c r="E66" s="189"/>
      <c r="F66" s="182">
        <f t="shared" si="1"/>
        <v>0</v>
      </c>
      <c r="G66" s="182">
        <f t="shared" si="2"/>
      </c>
      <c r="H66" s="182"/>
      <c r="I66" s="136"/>
    </row>
    <row r="67" spans="1:9" s="106" customFormat="1" ht="13.5" customHeight="1">
      <c r="A67" s="128">
        <v>2010606</v>
      </c>
      <c r="B67" s="129" t="s">
        <v>83</v>
      </c>
      <c r="C67" s="188"/>
      <c r="D67" s="188"/>
      <c r="E67" s="189"/>
      <c r="F67" s="182">
        <f t="shared" si="1"/>
      </c>
      <c r="G67" s="182">
        <f t="shared" si="2"/>
      </c>
      <c r="H67" s="182"/>
      <c r="I67" s="136"/>
    </row>
    <row r="68" spans="1:9" s="106" customFormat="1" ht="13.5" customHeight="1">
      <c r="A68" s="128">
        <v>2010607</v>
      </c>
      <c r="B68" s="134" t="s">
        <v>84</v>
      </c>
      <c r="C68" s="188"/>
      <c r="D68" s="188">
        <v>13</v>
      </c>
      <c r="E68" s="189"/>
      <c r="F68" s="182">
        <f t="shared" si="1"/>
      </c>
      <c r="G68" s="182">
        <f t="shared" si="2"/>
        <v>0</v>
      </c>
      <c r="H68" s="182"/>
      <c r="I68" s="136"/>
    </row>
    <row r="69" spans="1:9" s="106" customFormat="1" ht="13.5" customHeight="1">
      <c r="A69" s="128">
        <v>2010608</v>
      </c>
      <c r="B69" s="137" t="s">
        <v>85</v>
      </c>
      <c r="C69" s="188"/>
      <c r="D69" s="188">
        <v>25</v>
      </c>
      <c r="E69" s="189"/>
      <c r="F69" s="182">
        <f t="shared" si="1"/>
      </c>
      <c r="G69" s="182">
        <f t="shared" si="2"/>
        <v>0</v>
      </c>
      <c r="H69" s="182"/>
      <c r="I69" s="136"/>
    </row>
    <row r="70" spans="1:9" s="106" customFormat="1" ht="13.5" customHeight="1">
      <c r="A70" s="128">
        <v>2010650</v>
      </c>
      <c r="B70" s="137" t="s">
        <v>52</v>
      </c>
      <c r="C70" s="188">
        <v>480</v>
      </c>
      <c r="D70" s="188">
        <v>698</v>
      </c>
      <c r="E70" s="189">
        <v>708</v>
      </c>
      <c r="F70" s="182">
        <f aca="true" t="shared" si="3" ref="F70:F133">_xlfn.IFERROR((E70/C70)*100%,"")</f>
        <v>1.475</v>
      </c>
      <c r="G70" s="182">
        <f aca="true" t="shared" si="4" ref="G70:G133">_xlfn.IFERROR((E70/D70)*100%,"")</f>
        <v>1.0143266475644699</v>
      </c>
      <c r="H70" s="182"/>
      <c r="I70" s="136">
        <v>708</v>
      </c>
    </row>
    <row r="71" spans="1:9" s="106" customFormat="1" ht="13.5" customHeight="1">
      <c r="A71" s="128">
        <v>2010699</v>
      </c>
      <c r="B71" s="137" t="s">
        <v>86</v>
      </c>
      <c r="C71" s="188">
        <v>279</v>
      </c>
      <c r="D71" s="188">
        <v>89</v>
      </c>
      <c r="E71" s="189">
        <v>219</v>
      </c>
      <c r="F71" s="182">
        <f t="shared" si="3"/>
        <v>0.7849462365591398</v>
      </c>
      <c r="G71" s="182">
        <f t="shared" si="4"/>
        <v>2.460674157303371</v>
      </c>
      <c r="H71" s="182"/>
      <c r="I71" s="136">
        <v>219</v>
      </c>
    </row>
    <row r="72" spans="1:9" s="106" customFormat="1" ht="13.5" customHeight="1">
      <c r="A72" s="128">
        <v>20107</v>
      </c>
      <c r="B72" s="134" t="s">
        <v>87</v>
      </c>
      <c r="C72" s="185">
        <v>1398</v>
      </c>
      <c r="D72" s="185">
        <v>3087</v>
      </c>
      <c r="E72" s="186">
        <v>1800</v>
      </c>
      <c r="F72" s="182">
        <f t="shared" si="3"/>
        <v>1.2875536480686696</v>
      </c>
      <c r="G72" s="182">
        <f t="shared" si="4"/>
        <v>0.5830903790087464</v>
      </c>
      <c r="H72" s="182"/>
      <c r="I72" s="135">
        <v>1800</v>
      </c>
    </row>
    <row r="73" spans="1:9" s="106" customFormat="1" ht="13.5" customHeight="1">
      <c r="A73" s="128">
        <v>2010701</v>
      </c>
      <c r="B73" s="134" t="s">
        <v>43</v>
      </c>
      <c r="C73" s="188"/>
      <c r="D73" s="188">
        <v>1130</v>
      </c>
      <c r="E73" s="189"/>
      <c r="F73" s="182">
        <f t="shared" si="3"/>
      </c>
      <c r="G73" s="182">
        <f t="shared" si="4"/>
        <v>0</v>
      </c>
      <c r="H73" s="182"/>
      <c r="I73" s="136"/>
    </row>
    <row r="74" spans="1:9" s="106" customFormat="1" ht="13.5" customHeight="1">
      <c r="A74" s="128">
        <v>2010702</v>
      </c>
      <c r="B74" s="134" t="s">
        <v>44</v>
      </c>
      <c r="C74" s="188"/>
      <c r="D74" s="188"/>
      <c r="E74" s="189"/>
      <c r="F74" s="182">
        <f t="shared" si="3"/>
      </c>
      <c r="G74" s="182">
        <f t="shared" si="4"/>
      </c>
      <c r="H74" s="182"/>
      <c r="I74" s="136"/>
    </row>
    <row r="75" spans="1:9" s="106" customFormat="1" ht="13.5" customHeight="1">
      <c r="A75" s="128">
        <v>2010703</v>
      </c>
      <c r="B75" s="137" t="s">
        <v>45</v>
      </c>
      <c r="C75" s="188"/>
      <c r="D75" s="188"/>
      <c r="E75" s="189"/>
      <c r="F75" s="182">
        <f t="shared" si="3"/>
      </c>
      <c r="G75" s="182">
        <f t="shared" si="4"/>
      </c>
      <c r="H75" s="182"/>
      <c r="I75" s="136"/>
    </row>
    <row r="76" spans="1:9" s="106" customFormat="1" ht="13.5" customHeight="1">
      <c r="A76" s="128">
        <v>2010709</v>
      </c>
      <c r="B76" s="134" t="s">
        <v>84</v>
      </c>
      <c r="C76" s="188"/>
      <c r="D76" s="188"/>
      <c r="E76" s="189"/>
      <c r="F76" s="182">
        <f t="shared" si="3"/>
      </c>
      <c r="G76" s="182">
        <f t="shared" si="4"/>
      </c>
      <c r="H76" s="182"/>
      <c r="I76" s="136"/>
    </row>
    <row r="77" spans="1:9" s="106" customFormat="1" ht="13.5" customHeight="1">
      <c r="A77" s="128">
        <v>2010710</v>
      </c>
      <c r="B77" s="137" t="s">
        <v>88</v>
      </c>
      <c r="C77" s="188"/>
      <c r="D77" s="188"/>
      <c r="E77" s="189"/>
      <c r="F77" s="182">
        <f t="shared" si="3"/>
      </c>
      <c r="G77" s="182">
        <f t="shared" si="4"/>
      </c>
      <c r="H77" s="182"/>
      <c r="I77" s="136"/>
    </row>
    <row r="78" spans="1:9" s="106" customFormat="1" ht="13.5" customHeight="1">
      <c r="A78" s="128">
        <v>2010750</v>
      </c>
      <c r="B78" s="137" t="s">
        <v>52</v>
      </c>
      <c r="C78" s="188"/>
      <c r="D78" s="188"/>
      <c r="E78" s="189"/>
      <c r="F78" s="182">
        <f t="shared" si="3"/>
      </c>
      <c r="G78" s="182">
        <f t="shared" si="4"/>
      </c>
      <c r="H78" s="182"/>
      <c r="I78" s="136"/>
    </row>
    <row r="79" spans="1:9" s="106" customFormat="1" ht="13.5" customHeight="1">
      <c r="A79" s="128">
        <v>2010799</v>
      </c>
      <c r="B79" s="137" t="s">
        <v>89</v>
      </c>
      <c r="C79" s="188">
        <v>1398</v>
      </c>
      <c r="D79" s="188">
        <v>1957</v>
      </c>
      <c r="E79" s="189">
        <v>1800</v>
      </c>
      <c r="F79" s="182">
        <f t="shared" si="3"/>
        <v>1.2875536480686696</v>
      </c>
      <c r="G79" s="182">
        <f t="shared" si="4"/>
        <v>0.9197751660705161</v>
      </c>
      <c r="H79" s="182"/>
      <c r="I79" s="136">
        <v>1800</v>
      </c>
    </row>
    <row r="80" spans="1:9" s="106" customFormat="1" ht="13.5" customHeight="1">
      <c r="A80" s="128">
        <v>20108</v>
      </c>
      <c r="B80" s="137" t="s">
        <v>90</v>
      </c>
      <c r="C80" s="185">
        <v>131</v>
      </c>
      <c r="D80" s="185">
        <v>208</v>
      </c>
      <c r="E80" s="186">
        <v>209</v>
      </c>
      <c r="F80" s="182">
        <f t="shared" si="3"/>
        <v>1.5954198473282444</v>
      </c>
      <c r="G80" s="182">
        <f t="shared" si="4"/>
        <v>1.0048076923076923</v>
      </c>
      <c r="H80" s="182"/>
      <c r="I80" s="135">
        <v>209</v>
      </c>
    </row>
    <row r="81" spans="1:9" s="106" customFormat="1" ht="13.5" customHeight="1">
      <c r="A81" s="128">
        <v>2010801</v>
      </c>
      <c r="B81" s="134" t="s">
        <v>43</v>
      </c>
      <c r="C81" s="188">
        <v>106</v>
      </c>
      <c r="D81" s="188">
        <v>174</v>
      </c>
      <c r="E81" s="189">
        <v>166</v>
      </c>
      <c r="F81" s="182">
        <f t="shared" si="3"/>
        <v>1.5660377358490567</v>
      </c>
      <c r="G81" s="182">
        <f t="shared" si="4"/>
        <v>0.9540229885057471</v>
      </c>
      <c r="H81" s="182"/>
      <c r="I81" s="136">
        <v>166</v>
      </c>
    </row>
    <row r="82" spans="1:9" s="106" customFormat="1" ht="13.5" customHeight="1">
      <c r="A82" s="128">
        <v>2010802</v>
      </c>
      <c r="B82" s="134" t="s">
        <v>44</v>
      </c>
      <c r="C82" s="188"/>
      <c r="D82" s="188">
        <v>27</v>
      </c>
      <c r="E82" s="189">
        <v>43</v>
      </c>
      <c r="F82" s="182">
        <f t="shared" si="3"/>
      </c>
      <c r="G82" s="182">
        <f t="shared" si="4"/>
        <v>1.5925925925925926</v>
      </c>
      <c r="H82" s="182"/>
      <c r="I82" s="136">
        <v>43</v>
      </c>
    </row>
    <row r="83" spans="1:9" s="106" customFormat="1" ht="13.5" customHeight="1">
      <c r="A83" s="128">
        <v>2010803</v>
      </c>
      <c r="B83" s="134" t="s">
        <v>45</v>
      </c>
      <c r="C83" s="188"/>
      <c r="D83" s="188"/>
      <c r="E83" s="189"/>
      <c r="F83" s="182">
        <f t="shared" si="3"/>
      </c>
      <c r="G83" s="182">
        <f t="shared" si="4"/>
      </c>
      <c r="H83" s="182"/>
      <c r="I83" s="136"/>
    </row>
    <row r="84" spans="1:9" s="106" customFormat="1" ht="13.5" customHeight="1">
      <c r="A84" s="128">
        <v>2010804</v>
      </c>
      <c r="B84" s="147" t="s">
        <v>91</v>
      </c>
      <c r="C84" s="188"/>
      <c r="D84" s="188"/>
      <c r="E84" s="189"/>
      <c r="F84" s="182">
        <f t="shared" si="3"/>
      </c>
      <c r="G84" s="182">
        <f t="shared" si="4"/>
      </c>
      <c r="H84" s="182"/>
      <c r="I84" s="136"/>
    </row>
    <row r="85" spans="1:9" s="106" customFormat="1" ht="13.5" customHeight="1">
      <c r="A85" s="128">
        <v>2010805</v>
      </c>
      <c r="B85" s="137" t="s">
        <v>92</v>
      </c>
      <c r="C85" s="188"/>
      <c r="D85" s="188"/>
      <c r="E85" s="189"/>
      <c r="F85" s="182">
        <f t="shared" si="3"/>
      </c>
      <c r="G85" s="182">
        <f t="shared" si="4"/>
      </c>
      <c r="H85" s="182"/>
      <c r="I85" s="136"/>
    </row>
    <row r="86" spans="1:9" s="106" customFormat="1" ht="13.5" customHeight="1">
      <c r="A86" s="128">
        <v>2010806</v>
      </c>
      <c r="B86" s="137" t="s">
        <v>84</v>
      </c>
      <c r="C86" s="188"/>
      <c r="D86" s="188"/>
      <c r="E86" s="189"/>
      <c r="F86" s="182">
        <f t="shared" si="3"/>
      </c>
      <c r="G86" s="182">
        <f t="shared" si="4"/>
      </c>
      <c r="H86" s="182"/>
      <c r="I86" s="136"/>
    </row>
    <row r="87" spans="1:9" s="106" customFormat="1" ht="13.5" customHeight="1">
      <c r="A87" s="128">
        <v>2010850</v>
      </c>
      <c r="B87" s="137" t="s">
        <v>52</v>
      </c>
      <c r="C87" s="188"/>
      <c r="D87" s="188"/>
      <c r="E87" s="189"/>
      <c r="F87" s="182">
        <f t="shared" si="3"/>
      </c>
      <c r="G87" s="182">
        <f t="shared" si="4"/>
      </c>
      <c r="H87" s="182"/>
      <c r="I87" s="136"/>
    </row>
    <row r="88" spans="1:9" s="106" customFormat="1" ht="13.5" customHeight="1">
      <c r="A88" s="128">
        <v>2010899</v>
      </c>
      <c r="B88" s="129" t="s">
        <v>93</v>
      </c>
      <c r="C88" s="188">
        <v>25</v>
      </c>
      <c r="D88" s="188">
        <v>7</v>
      </c>
      <c r="E88" s="189"/>
      <c r="F88" s="182">
        <f t="shared" si="3"/>
        <v>0</v>
      </c>
      <c r="G88" s="182">
        <f t="shared" si="4"/>
        <v>0</v>
      </c>
      <c r="H88" s="182"/>
      <c r="I88" s="136"/>
    </row>
    <row r="89" spans="1:9" s="106" customFormat="1" ht="13.5" customHeight="1">
      <c r="A89" s="128">
        <v>20109</v>
      </c>
      <c r="B89" s="134" t="s">
        <v>94</v>
      </c>
      <c r="C89" s="185"/>
      <c r="D89" s="185"/>
      <c r="E89" s="192"/>
      <c r="F89" s="182">
        <f t="shared" si="3"/>
      </c>
      <c r="G89" s="182">
        <f t="shared" si="4"/>
      </c>
      <c r="H89" s="182"/>
      <c r="I89" s="148"/>
    </row>
    <row r="90" spans="1:9" s="106" customFormat="1" ht="13.5" customHeight="1">
      <c r="A90" s="128">
        <v>2010901</v>
      </c>
      <c r="B90" s="134" t="s">
        <v>43</v>
      </c>
      <c r="C90" s="188"/>
      <c r="D90" s="188"/>
      <c r="E90" s="189"/>
      <c r="F90" s="182">
        <f t="shared" si="3"/>
      </c>
      <c r="G90" s="182">
        <f t="shared" si="4"/>
      </c>
      <c r="H90" s="182"/>
      <c r="I90" s="136"/>
    </row>
    <row r="91" spans="1:9" s="106" customFormat="1" ht="13.5" customHeight="1">
      <c r="A91" s="128">
        <v>2010902</v>
      </c>
      <c r="B91" s="137" t="s">
        <v>44</v>
      </c>
      <c r="C91" s="188"/>
      <c r="D91" s="188"/>
      <c r="E91" s="189"/>
      <c r="F91" s="182">
        <f t="shared" si="3"/>
      </c>
      <c r="G91" s="182">
        <f t="shared" si="4"/>
      </c>
      <c r="H91" s="182"/>
      <c r="I91" s="136"/>
    </row>
    <row r="92" spans="1:9" s="106" customFormat="1" ht="13.5" customHeight="1">
      <c r="A92" s="128">
        <v>2010903</v>
      </c>
      <c r="B92" s="137" t="s">
        <v>45</v>
      </c>
      <c r="C92" s="188"/>
      <c r="D92" s="188"/>
      <c r="E92" s="189"/>
      <c r="F92" s="182">
        <f t="shared" si="3"/>
      </c>
      <c r="G92" s="182">
        <f t="shared" si="4"/>
      </c>
      <c r="H92" s="182"/>
      <c r="I92" s="136"/>
    </row>
    <row r="93" spans="1:9" s="106" customFormat="1" ht="13.5" customHeight="1">
      <c r="A93" s="128">
        <v>2010905</v>
      </c>
      <c r="B93" s="134" t="s">
        <v>95</v>
      </c>
      <c r="C93" s="188"/>
      <c r="D93" s="188"/>
      <c r="E93" s="189"/>
      <c r="F93" s="182">
        <f t="shared" si="3"/>
      </c>
      <c r="G93" s="182">
        <f t="shared" si="4"/>
      </c>
      <c r="H93" s="182"/>
      <c r="I93" s="136"/>
    </row>
    <row r="94" spans="1:9" s="106" customFormat="1" ht="13.5" customHeight="1">
      <c r="A94" s="128">
        <v>2010907</v>
      </c>
      <c r="B94" s="134" t="s">
        <v>96</v>
      </c>
      <c r="C94" s="188"/>
      <c r="D94" s="188"/>
      <c r="E94" s="189"/>
      <c r="F94" s="182">
        <f t="shared" si="3"/>
      </c>
      <c r="G94" s="182">
        <f t="shared" si="4"/>
      </c>
      <c r="H94" s="182"/>
      <c r="I94" s="136"/>
    </row>
    <row r="95" spans="1:9" s="106" customFormat="1" ht="13.5" customHeight="1">
      <c r="A95" s="128">
        <v>2010908</v>
      </c>
      <c r="B95" s="134" t="s">
        <v>84</v>
      </c>
      <c r="C95" s="188"/>
      <c r="D95" s="188"/>
      <c r="E95" s="189"/>
      <c r="F95" s="182">
        <f t="shared" si="3"/>
      </c>
      <c r="G95" s="182">
        <f t="shared" si="4"/>
      </c>
      <c r="H95" s="182"/>
      <c r="I95" s="136"/>
    </row>
    <row r="96" spans="1:9" s="106" customFormat="1" ht="13.5" customHeight="1">
      <c r="A96" s="128">
        <v>2010909</v>
      </c>
      <c r="B96" s="134" t="s">
        <v>97</v>
      </c>
      <c r="C96" s="188"/>
      <c r="D96" s="188"/>
      <c r="E96" s="189"/>
      <c r="F96" s="182">
        <f t="shared" si="3"/>
      </c>
      <c r="G96" s="182">
        <f t="shared" si="4"/>
      </c>
      <c r="H96" s="182"/>
      <c r="I96" s="136"/>
    </row>
    <row r="97" spans="1:9" s="106" customFormat="1" ht="13.5" customHeight="1">
      <c r="A97" s="128">
        <v>2010910</v>
      </c>
      <c r="B97" s="134" t="s">
        <v>98</v>
      </c>
      <c r="C97" s="188"/>
      <c r="D97" s="188"/>
      <c r="E97" s="189"/>
      <c r="F97" s="182">
        <f t="shared" si="3"/>
      </c>
      <c r="G97" s="182">
        <f t="shared" si="4"/>
      </c>
      <c r="H97" s="182"/>
      <c r="I97" s="136"/>
    </row>
    <row r="98" spans="1:9" s="106" customFormat="1" ht="13.5" customHeight="1">
      <c r="A98" s="128">
        <v>2010911</v>
      </c>
      <c r="B98" s="134" t="s">
        <v>99</v>
      </c>
      <c r="C98" s="188"/>
      <c r="D98" s="188"/>
      <c r="E98" s="189"/>
      <c r="F98" s="182">
        <f t="shared" si="3"/>
      </c>
      <c r="G98" s="182">
        <f t="shared" si="4"/>
      </c>
      <c r="H98" s="182"/>
      <c r="I98" s="136"/>
    </row>
    <row r="99" spans="1:9" s="106" customFormat="1" ht="13.5" customHeight="1">
      <c r="A99" s="128">
        <v>2010912</v>
      </c>
      <c r="B99" s="134" t="s">
        <v>100</v>
      </c>
      <c r="C99" s="188"/>
      <c r="D99" s="188"/>
      <c r="E99" s="189"/>
      <c r="F99" s="182">
        <f t="shared" si="3"/>
      </c>
      <c r="G99" s="182">
        <f t="shared" si="4"/>
      </c>
      <c r="H99" s="182"/>
      <c r="I99" s="136"/>
    </row>
    <row r="100" spans="1:9" s="106" customFormat="1" ht="13.5" customHeight="1">
      <c r="A100" s="128">
        <v>2010950</v>
      </c>
      <c r="B100" s="137" t="s">
        <v>52</v>
      </c>
      <c r="C100" s="188"/>
      <c r="D100" s="188"/>
      <c r="E100" s="189"/>
      <c r="F100" s="182">
        <f t="shared" si="3"/>
      </c>
      <c r="G100" s="182">
        <f t="shared" si="4"/>
      </c>
      <c r="H100" s="182"/>
      <c r="I100" s="136"/>
    </row>
    <row r="101" spans="1:9" s="106" customFormat="1" ht="13.5" customHeight="1">
      <c r="A101" s="128">
        <v>2010999</v>
      </c>
      <c r="B101" s="137" t="s">
        <v>101</v>
      </c>
      <c r="C101" s="188"/>
      <c r="D101" s="188"/>
      <c r="E101" s="189"/>
      <c r="F101" s="182">
        <f t="shared" si="3"/>
      </c>
      <c r="G101" s="182">
        <f t="shared" si="4"/>
      </c>
      <c r="H101" s="182"/>
      <c r="I101" s="136"/>
    </row>
    <row r="102" spans="1:9" s="106" customFormat="1" ht="13.5" customHeight="1">
      <c r="A102" s="128">
        <v>20111</v>
      </c>
      <c r="B102" s="149" t="s">
        <v>102</v>
      </c>
      <c r="C102" s="185">
        <v>709</v>
      </c>
      <c r="D102" s="185">
        <v>1704</v>
      </c>
      <c r="E102" s="192">
        <v>1132</v>
      </c>
      <c r="F102" s="182">
        <f t="shared" si="3"/>
        <v>1.5966149506346967</v>
      </c>
      <c r="G102" s="182">
        <f t="shared" si="4"/>
        <v>0.6643192488262911</v>
      </c>
      <c r="H102" s="182"/>
      <c r="I102" s="148">
        <v>1132</v>
      </c>
    </row>
    <row r="103" spans="1:9" s="106" customFormat="1" ht="13.5" customHeight="1">
      <c r="A103" s="128">
        <v>2011101</v>
      </c>
      <c r="B103" s="134" t="s">
        <v>43</v>
      </c>
      <c r="C103" s="188">
        <v>581</v>
      </c>
      <c r="D103" s="188">
        <v>1176</v>
      </c>
      <c r="E103" s="189">
        <v>924</v>
      </c>
      <c r="F103" s="182">
        <f t="shared" si="3"/>
        <v>1.5903614457831325</v>
      </c>
      <c r="G103" s="182">
        <f t="shared" si="4"/>
        <v>0.7857142857142857</v>
      </c>
      <c r="H103" s="182"/>
      <c r="I103" s="136">
        <v>924</v>
      </c>
    </row>
    <row r="104" spans="1:9" s="106" customFormat="1" ht="13.5" customHeight="1">
      <c r="A104" s="128">
        <v>2011102</v>
      </c>
      <c r="B104" s="134" t="s">
        <v>44</v>
      </c>
      <c r="C104" s="188"/>
      <c r="D104" s="188">
        <v>448</v>
      </c>
      <c r="E104" s="189">
        <v>208</v>
      </c>
      <c r="F104" s="182">
        <f t="shared" si="3"/>
      </c>
      <c r="G104" s="182">
        <f t="shared" si="4"/>
        <v>0.4642857142857143</v>
      </c>
      <c r="H104" s="182"/>
      <c r="I104" s="136">
        <v>208</v>
      </c>
    </row>
    <row r="105" spans="1:9" s="106" customFormat="1" ht="13.5" customHeight="1">
      <c r="A105" s="128">
        <v>2011103</v>
      </c>
      <c r="B105" s="134" t="s">
        <v>45</v>
      </c>
      <c r="C105" s="188"/>
      <c r="D105" s="188"/>
      <c r="E105" s="189"/>
      <c r="F105" s="182">
        <f t="shared" si="3"/>
      </c>
      <c r="G105" s="182">
        <f t="shared" si="4"/>
      </c>
      <c r="H105" s="182"/>
      <c r="I105" s="136"/>
    </row>
    <row r="106" spans="1:9" s="106" customFormat="1" ht="13.5" customHeight="1">
      <c r="A106" s="128">
        <v>2011104</v>
      </c>
      <c r="B106" s="137" t="s">
        <v>103</v>
      </c>
      <c r="C106" s="188"/>
      <c r="D106" s="188"/>
      <c r="E106" s="189"/>
      <c r="F106" s="182">
        <f t="shared" si="3"/>
      </c>
      <c r="G106" s="182">
        <f t="shared" si="4"/>
      </c>
      <c r="H106" s="182"/>
      <c r="I106" s="136"/>
    </row>
    <row r="107" spans="1:9" s="106" customFormat="1" ht="13.5" customHeight="1">
      <c r="A107" s="128">
        <v>2011105</v>
      </c>
      <c r="B107" s="137" t="s">
        <v>104</v>
      </c>
      <c r="C107" s="188"/>
      <c r="D107" s="188"/>
      <c r="E107" s="189"/>
      <c r="F107" s="182">
        <f t="shared" si="3"/>
      </c>
      <c r="G107" s="182">
        <f t="shared" si="4"/>
      </c>
      <c r="H107" s="182"/>
      <c r="I107" s="136"/>
    </row>
    <row r="108" spans="1:9" s="106" customFormat="1" ht="13.5" customHeight="1">
      <c r="A108" s="128">
        <v>2011106</v>
      </c>
      <c r="B108" s="137" t="s">
        <v>105</v>
      </c>
      <c r="C108" s="188"/>
      <c r="D108" s="188"/>
      <c r="E108" s="189"/>
      <c r="F108" s="182">
        <f t="shared" si="3"/>
      </c>
      <c r="G108" s="182">
        <f t="shared" si="4"/>
      </c>
      <c r="H108" s="182"/>
      <c r="I108" s="136"/>
    </row>
    <row r="109" spans="1:9" s="106" customFormat="1" ht="13.5" customHeight="1">
      <c r="A109" s="128">
        <v>2011150</v>
      </c>
      <c r="B109" s="134" t="s">
        <v>52</v>
      </c>
      <c r="C109" s="188"/>
      <c r="D109" s="188"/>
      <c r="E109" s="189"/>
      <c r="F109" s="182">
        <f t="shared" si="3"/>
      </c>
      <c r="G109" s="182">
        <f t="shared" si="4"/>
      </c>
      <c r="H109" s="182"/>
      <c r="I109" s="136"/>
    </row>
    <row r="110" spans="1:9" s="106" customFormat="1" ht="13.5" customHeight="1">
      <c r="A110" s="128">
        <v>2011199</v>
      </c>
      <c r="B110" s="134" t="s">
        <v>106</v>
      </c>
      <c r="C110" s="188">
        <v>128</v>
      </c>
      <c r="D110" s="188">
        <v>80</v>
      </c>
      <c r="E110" s="189"/>
      <c r="F110" s="182">
        <f t="shared" si="3"/>
        <v>0</v>
      </c>
      <c r="G110" s="182">
        <f t="shared" si="4"/>
        <v>0</v>
      </c>
      <c r="H110" s="182"/>
      <c r="I110" s="136"/>
    </row>
    <row r="111" spans="1:9" s="106" customFormat="1" ht="13.5" customHeight="1">
      <c r="A111" s="128">
        <v>20113</v>
      </c>
      <c r="B111" s="129" t="s">
        <v>107</v>
      </c>
      <c r="C111" s="185">
        <v>502</v>
      </c>
      <c r="D111" s="185">
        <v>1208</v>
      </c>
      <c r="E111" s="192">
        <v>306</v>
      </c>
      <c r="F111" s="182">
        <f t="shared" si="3"/>
        <v>0.6095617529880478</v>
      </c>
      <c r="G111" s="182">
        <f t="shared" si="4"/>
        <v>0.2533112582781457</v>
      </c>
      <c r="H111" s="182"/>
      <c r="I111" s="148">
        <v>306</v>
      </c>
    </row>
    <row r="112" spans="1:9" s="106" customFormat="1" ht="13.5" customHeight="1">
      <c r="A112" s="128">
        <v>2011301</v>
      </c>
      <c r="B112" s="134" t="s">
        <v>43</v>
      </c>
      <c r="C112" s="188"/>
      <c r="D112" s="188"/>
      <c r="E112" s="189">
        <v>43</v>
      </c>
      <c r="F112" s="182">
        <f t="shared" si="3"/>
      </c>
      <c r="G112" s="182">
        <f t="shared" si="4"/>
      </c>
      <c r="H112" s="182"/>
      <c r="I112" s="136">
        <v>43</v>
      </c>
    </row>
    <row r="113" spans="1:9" s="106" customFormat="1" ht="13.5" customHeight="1">
      <c r="A113" s="128">
        <v>2011302</v>
      </c>
      <c r="B113" s="134" t="s">
        <v>44</v>
      </c>
      <c r="C113" s="188">
        <v>107</v>
      </c>
      <c r="D113" s="188"/>
      <c r="E113" s="189"/>
      <c r="F113" s="182">
        <f t="shared" si="3"/>
        <v>0</v>
      </c>
      <c r="G113" s="182">
        <f t="shared" si="4"/>
      </c>
      <c r="H113" s="182"/>
      <c r="I113" s="136"/>
    </row>
    <row r="114" spans="1:9" s="106" customFormat="1" ht="13.5" customHeight="1">
      <c r="A114" s="128">
        <v>2011303</v>
      </c>
      <c r="B114" s="134" t="s">
        <v>45</v>
      </c>
      <c r="C114" s="188"/>
      <c r="D114" s="188"/>
      <c r="E114" s="189"/>
      <c r="F114" s="182">
        <f t="shared" si="3"/>
      </c>
      <c r="G114" s="182">
        <f t="shared" si="4"/>
      </c>
      <c r="H114" s="182"/>
      <c r="I114" s="136"/>
    </row>
    <row r="115" spans="1:9" s="106" customFormat="1" ht="13.5" customHeight="1">
      <c r="A115" s="128">
        <v>2011304</v>
      </c>
      <c r="B115" s="137" t="s">
        <v>108</v>
      </c>
      <c r="C115" s="188"/>
      <c r="D115" s="188"/>
      <c r="E115" s="189"/>
      <c r="F115" s="182">
        <f t="shared" si="3"/>
      </c>
      <c r="G115" s="182">
        <f t="shared" si="4"/>
      </c>
      <c r="H115" s="182"/>
      <c r="I115" s="136"/>
    </row>
    <row r="116" spans="1:9" s="106" customFormat="1" ht="13.5" customHeight="1">
      <c r="A116" s="128">
        <v>2011305</v>
      </c>
      <c r="B116" s="137" t="s">
        <v>109</v>
      </c>
      <c r="C116" s="188"/>
      <c r="D116" s="188"/>
      <c r="E116" s="189"/>
      <c r="F116" s="182">
        <f t="shared" si="3"/>
      </c>
      <c r="G116" s="182">
        <f t="shared" si="4"/>
      </c>
      <c r="H116" s="182"/>
      <c r="I116" s="136"/>
    </row>
    <row r="117" spans="1:9" s="106" customFormat="1" ht="13.5" customHeight="1">
      <c r="A117" s="128">
        <v>2011306</v>
      </c>
      <c r="B117" s="137" t="s">
        <v>110</v>
      </c>
      <c r="C117" s="188"/>
      <c r="D117" s="188"/>
      <c r="E117" s="189"/>
      <c r="F117" s="182">
        <f t="shared" si="3"/>
      </c>
      <c r="G117" s="182">
        <f t="shared" si="4"/>
      </c>
      <c r="H117" s="182"/>
      <c r="I117" s="136"/>
    </row>
    <row r="118" spans="1:9" s="106" customFormat="1" ht="13.5" customHeight="1">
      <c r="A118" s="128">
        <v>2011307</v>
      </c>
      <c r="B118" s="134" t="s">
        <v>111</v>
      </c>
      <c r="C118" s="188"/>
      <c r="D118" s="188"/>
      <c r="E118" s="189"/>
      <c r="F118" s="182">
        <f t="shared" si="3"/>
      </c>
      <c r="G118" s="182">
        <f t="shared" si="4"/>
      </c>
      <c r="H118" s="182"/>
      <c r="I118" s="136"/>
    </row>
    <row r="119" spans="1:9" s="106" customFormat="1" ht="13.5" customHeight="1">
      <c r="A119" s="128">
        <v>2011308</v>
      </c>
      <c r="B119" s="134" t="s">
        <v>112</v>
      </c>
      <c r="C119" s="188">
        <v>26</v>
      </c>
      <c r="D119" s="188">
        <v>105</v>
      </c>
      <c r="E119" s="189">
        <v>246</v>
      </c>
      <c r="F119" s="182">
        <f t="shared" si="3"/>
        <v>9.461538461538462</v>
      </c>
      <c r="G119" s="182">
        <f t="shared" si="4"/>
        <v>2.342857142857143</v>
      </c>
      <c r="H119" s="182"/>
      <c r="I119" s="136">
        <v>246</v>
      </c>
    </row>
    <row r="120" spans="1:9" s="106" customFormat="1" ht="13.5" customHeight="1">
      <c r="A120" s="128">
        <v>2011350</v>
      </c>
      <c r="B120" s="134" t="s">
        <v>52</v>
      </c>
      <c r="C120" s="188">
        <v>369</v>
      </c>
      <c r="D120" s="188">
        <v>1017</v>
      </c>
      <c r="E120" s="189">
        <v>17</v>
      </c>
      <c r="F120" s="182">
        <f t="shared" si="3"/>
        <v>0.04607046070460705</v>
      </c>
      <c r="G120" s="182">
        <f t="shared" si="4"/>
        <v>0.01671583087512291</v>
      </c>
      <c r="H120" s="182"/>
      <c r="I120" s="136">
        <v>17</v>
      </c>
    </row>
    <row r="121" spans="1:9" s="106" customFormat="1" ht="13.5" customHeight="1">
      <c r="A121" s="128">
        <v>2011399</v>
      </c>
      <c r="B121" s="137" t="s">
        <v>113</v>
      </c>
      <c r="C121" s="188"/>
      <c r="D121" s="188">
        <v>86</v>
      </c>
      <c r="E121" s="189"/>
      <c r="F121" s="182">
        <f t="shared" si="3"/>
      </c>
      <c r="G121" s="182">
        <f t="shared" si="4"/>
        <v>0</v>
      </c>
      <c r="H121" s="182"/>
      <c r="I121" s="136"/>
    </row>
    <row r="122" spans="1:9" s="106" customFormat="1" ht="13.5" customHeight="1">
      <c r="A122" s="128">
        <v>20114</v>
      </c>
      <c r="B122" s="137" t="s">
        <v>114</v>
      </c>
      <c r="C122" s="185"/>
      <c r="D122" s="185"/>
      <c r="E122" s="192"/>
      <c r="F122" s="182">
        <f t="shared" si="3"/>
      </c>
      <c r="G122" s="182">
        <f t="shared" si="4"/>
      </c>
      <c r="H122" s="182"/>
      <c r="I122" s="148"/>
    </row>
    <row r="123" spans="1:9" s="106" customFormat="1" ht="13.5" customHeight="1">
      <c r="A123" s="128">
        <v>2011401</v>
      </c>
      <c r="B123" s="137" t="s">
        <v>43</v>
      </c>
      <c r="C123" s="188"/>
      <c r="D123" s="188"/>
      <c r="E123" s="189"/>
      <c r="F123" s="182">
        <f t="shared" si="3"/>
      </c>
      <c r="G123" s="182">
        <f t="shared" si="4"/>
      </c>
      <c r="H123" s="182"/>
      <c r="I123" s="136"/>
    </row>
    <row r="124" spans="1:9" s="106" customFormat="1" ht="13.5" customHeight="1">
      <c r="A124" s="128">
        <v>2011402</v>
      </c>
      <c r="B124" s="129" t="s">
        <v>44</v>
      </c>
      <c r="C124" s="188"/>
      <c r="D124" s="188"/>
      <c r="E124" s="189"/>
      <c r="F124" s="182">
        <f t="shared" si="3"/>
      </c>
      <c r="G124" s="182">
        <f t="shared" si="4"/>
      </c>
      <c r="H124" s="182"/>
      <c r="I124" s="136"/>
    </row>
    <row r="125" spans="1:9" s="106" customFormat="1" ht="13.5" customHeight="1">
      <c r="A125" s="128">
        <v>2011403</v>
      </c>
      <c r="B125" s="134" t="s">
        <v>45</v>
      </c>
      <c r="C125" s="188"/>
      <c r="D125" s="188"/>
      <c r="E125" s="189"/>
      <c r="F125" s="182">
        <f t="shared" si="3"/>
      </c>
      <c r="G125" s="182">
        <f t="shared" si="4"/>
      </c>
      <c r="H125" s="182"/>
      <c r="I125" s="136"/>
    </row>
    <row r="126" spans="1:9" s="106" customFormat="1" ht="13.5" customHeight="1">
      <c r="A126" s="128">
        <v>2011404</v>
      </c>
      <c r="B126" s="134" t="s">
        <v>115</v>
      </c>
      <c r="C126" s="188"/>
      <c r="D126" s="188"/>
      <c r="E126" s="189"/>
      <c r="F126" s="182">
        <f t="shared" si="3"/>
      </c>
      <c r="G126" s="182">
        <f t="shared" si="4"/>
      </c>
      <c r="H126" s="182"/>
      <c r="I126" s="136"/>
    </row>
    <row r="127" spans="1:9" s="106" customFormat="1" ht="13.5" customHeight="1">
      <c r="A127" s="128">
        <v>2011405</v>
      </c>
      <c r="B127" s="134" t="s">
        <v>116</v>
      </c>
      <c r="C127" s="188"/>
      <c r="D127" s="188"/>
      <c r="E127" s="189"/>
      <c r="F127" s="182">
        <f t="shared" si="3"/>
      </c>
      <c r="G127" s="182">
        <f t="shared" si="4"/>
      </c>
      <c r="H127" s="182"/>
      <c r="I127" s="136"/>
    </row>
    <row r="128" spans="1:9" s="106" customFormat="1" ht="13.5" customHeight="1">
      <c r="A128" s="128">
        <v>2011408</v>
      </c>
      <c r="B128" s="137" t="s">
        <v>117</v>
      </c>
      <c r="C128" s="188"/>
      <c r="D128" s="188"/>
      <c r="E128" s="189"/>
      <c r="F128" s="182">
        <f t="shared" si="3"/>
      </c>
      <c r="G128" s="182">
        <f t="shared" si="4"/>
      </c>
      <c r="H128" s="182"/>
      <c r="I128" s="136"/>
    </row>
    <row r="129" spans="1:9" s="106" customFormat="1" ht="13.5" customHeight="1">
      <c r="A129" s="128">
        <v>2011409</v>
      </c>
      <c r="B129" s="134" t="s">
        <v>118</v>
      </c>
      <c r="C129" s="188"/>
      <c r="D129" s="188"/>
      <c r="E129" s="189"/>
      <c r="F129" s="182">
        <f t="shared" si="3"/>
      </c>
      <c r="G129" s="182">
        <f t="shared" si="4"/>
      </c>
      <c r="H129" s="182"/>
      <c r="I129" s="136"/>
    </row>
    <row r="130" spans="1:9" s="106" customFormat="1" ht="13.5" customHeight="1">
      <c r="A130" s="128">
        <v>2011410</v>
      </c>
      <c r="B130" s="134" t="s">
        <v>119</v>
      </c>
      <c r="C130" s="188"/>
      <c r="D130" s="188"/>
      <c r="E130" s="189"/>
      <c r="F130" s="182">
        <f t="shared" si="3"/>
      </c>
      <c r="G130" s="182">
        <f t="shared" si="4"/>
      </c>
      <c r="H130" s="182"/>
      <c r="I130" s="136"/>
    </row>
    <row r="131" spans="1:9" s="106" customFormat="1" ht="13.5" customHeight="1">
      <c r="A131" s="128">
        <v>2011411</v>
      </c>
      <c r="B131" s="134" t="s">
        <v>120</v>
      </c>
      <c r="C131" s="188"/>
      <c r="D131" s="188"/>
      <c r="E131" s="189"/>
      <c r="F131" s="182">
        <f t="shared" si="3"/>
      </c>
      <c r="G131" s="182">
        <f t="shared" si="4"/>
      </c>
      <c r="H131" s="182"/>
      <c r="I131" s="136"/>
    </row>
    <row r="132" spans="1:9" s="106" customFormat="1" ht="13.5" customHeight="1">
      <c r="A132" s="128">
        <v>2011450</v>
      </c>
      <c r="B132" s="134" t="s">
        <v>52</v>
      </c>
      <c r="C132" s="188"/>
      <c r="D132" s="188"/>
      <c r="E132" s="189"/>
      <c r="F132" s="182">
        <f t="shared" si="3"/>
      </c>
      <c r="G132" s="182">
        <f t="shared" si="4"/>
      </c>
      <c r="H132" s="182"/>
      <c r="I132" s="136"/>
    </row>
    <row r="133" spans="1:9" s="106" customFormat="1" ht="13.5" customHeight="1">
      <c r="A133" s="128">
        <v>2011499</v>
      </c>
      <c r="B133" s="134" t="s">
        <v>121</v>
      </c>
      <c r="C133" s="188"/>
      <c r="D133" s="188"/>
      <c r="E133" s="189"/>
      <c r="F133" s="182">
        <f t="shared" si="3"/>
      </c>
      <c r="G133" s="182">
        <f t="shared" si="4"/>
      </c>
      <c r="H133" s="182"/>
      <c r="I133" s="136"/>
    </row>
    <row r="134" spans="1:9" s="106" customFormat="1" ht="13.5" customHeight="1">
      <c r="A134" s="128">
        <v>20123</v>
      </c>
      <c r="B134" s="134" t="s">
        <v>122</v>
      </c>
      <c r="C134" s="185">
        <v>5</v>
      </c>
      <c r="D134" s="185"/>
      <c r="E134" s="192"/>
      <c r="F134" s="182">
        <f aca="true" t="shared" si="5" ref="F134:F197">_xlfn.IFERROR((E134/C134)*100%,"")</f>
        <v>0</v>
      </c>
      <c r="G134" s="182">
        <f aca="true" t="shared" si="6" ref="G134:G197">_xlfn.IFERROR((E134/D134)*100%,"")</f>
      </c>
      <c r="H134" s="182"/>
      <c r="I134" s="148"/>
    </row>
    <row r="135" spans="1:9" s="106" customFormat="1" ht="13.5" customHeight="1">
      <c r="A135" s="128">
        <v>2012301</v>
      </c>
      <c r="B135" s="134" t="s">
        <v>43</v>
      </c>
      <c r="C135" s="188"/>
      <c r="D135" s="188"/>
      <c r="E135" s="189"/>
      <c r="F135" s="182">
        <f t="shared" si="5"/>
      </c>
      <c r="G135" s="182">
        <f t="shared" si="6"/>
      </c>
      <c r="H135" s="182"/>
      <c r="I135" s="136"/>
    </row>
    <row r="136" spans="1:9" s="106" customFormat="1" ht="13.5" customHeight="1">
      <c r="A136" s="128">
        <v>2012302</v>
      </c>
      <c r="B136" s="134" t="s">
        <v>44</v>
      </c>
      <c r="C136" s="188"/>
      <c r="D136" s="188"/>
      <c r="E136" s="189"/>
      <c r="F136" s="182">
        <f t="shared" si="5"/>
      </c>
      <c r="G136" s="182">
        <f t="shared" si="6"/>
      </c>
      <c r="H136" s="182"/>
      <c r="I136" s="136"/>
    </row>
    <row r="137" spans="1:9" s="106" customFormat="1" ht="13.5" customHeight="1">
      <c r="A137" s="128">
        <v>2012303</v>
      </c>
      <c r="B137" s="137" t="s">
        <v>45</v>
      </c>
      <c r="C137" s="188"/>
      <c r="D137" s="188"/>
      <c r="E137" s="189"/>
      <c r="F137" s="182">
        <f t="shared" si="5"/>
      </c>
      <c r="G137" s="182">
        <f t="shared" si="6"/>
      </c>
      <c r="H137" s="182"/>
      <c r="I137" s="136"/>
    </row>
    <row r="138" spans="1:9" s="106" customFormat="1" ht="13.5" customHeight="1">
      <c r="A138" s="128">
        <v>2012304</v>
      </c>
      <c r="B138" s="137" t="s">
        <v>123</v>
      </c>
      <c r="C138" s="188">
        <v>5</v>
      </c>
      <c r="D138" s="188"/>
      <c r="E138" s="189"/>
      <c r="F138" s="182">
        <f t="shared" si="5"/>
        <v>0</v>
      </c>
      <c r="G138" s="182">
        <f t="shared" si="6"/>
      </c>
      <c r="H138" s="182"/>
      <c r="I138" s="136"/>
    </row>
    <row r="139" spans="1:9" s="106" customFormat="1" ht="13.5" customHeight="1">
      <c r="A139" s="128">
        <v>2012350</v>
      </c>
      <c r="B139" s="137" t="s">
        <v>52</v>
      </c>
      <c r="C139" s="188"/>
      <c r="D139" s="188"/>
      <c r="E139" s="189"/>
      <c r="F139" s="182">
        <f t="shared" si="5"/>
      </c>
      <c r="G139" s="182">
        <f t="shared" si="6"/>
      </c>
      <c r="H139" s="182"/>
      <c r="I139" s="136"/>
    </row>
    <row r="140" spans="1:9" s="106" customFormat="1" ht="13.5" customHeight="1">
      <c r="A140" s="128">
        <v>2012399</v>
      </c>
      <c r="B140" s="129" t="s">
        <v>124</v>
      </c>
      <c r="C140" s="188"/>
      <c r="D140" s="188"/>
      <c r="E140" s="189"/>
      <c r="F140" s="182">
        <f t="shared" si="5"/>
      </c>
      <c r="G140" s="182">
        <f t="shared" si="6"/>
      </c>
      <c r="H140" s="182"/>
      <c r="I140" s="136"/>
    </row>
    <row r="141" spans="1:9" s="106" customFormat="1" ht="13.5" customHeight="1">
      <c r="A141" s="128">
        <v>20125</v>
      </c>
      <c r="B141" s="134" t="s">
        <v>125</v>
      </c>
      <c r="C141" s="185"/>
      <c r="D141" s="185"/>
      <c r="E141" s="192"/>
      <c r="F141" s="182">
        <f t="shared" si="5"/>
      </c>
      <c r="G141" s="182">
        <f t="shared" si="6"/>
      </c>
      <c r="H141" s="182"/>
      <c r="I141" s="148"/>
    </row>
    <row r="142" spans="1:9" s="106" customFormat="1" ht="13.5" customHeight="1">
      <c r="A142" s="128">
        <v>2012501</v>
      </c>
      <c r="B142" s="134" t="s">
        <v>43</v>
      </c>
      <c r="C142" s="188"/>
      <c r="D142" s="188"/>
      <c r="E142" s="189"/>
      <c r="F142" s="182">
        <f t="shared" si="5"/>
      </c>
      <c r="G142" s="182">
        <f t="shared" si="6"/>
      </c>
      <c r="H142" s="182"/>
      <c r="I142" s="136"/>
    </row>
    <row r="143" spans="1:9" s="106" customFormat="1" ht="13.5" customHeight="1">
      <c r="A143" s="128">
        <v>2012502</v>
      </c>
      <c r="B143" s="137" t="s">
        <v>44</v>
      </c>
      <c r="C143" s="188"/>
      <c r="D143" s="188"/>
      <c r="E143" s="189"/>
      <c r="F143" s="182">
        <f t="shared" si="5"/>
      </c>
      <c r="G143" s="182">
        <f t="shared" si="6"/>
      </c>
      <c r="H143" s="182"/>
      <c r="I143" s="136"/>
    </row>
    <row r="144" spans="1:9" s="106" customFormat="1" ht="13.5" customHeight="1">
      <c r="A144" s="128">
        <v>2012503</v>
      </c>
      <c r="B144" s="137" t="s">
        <v>45</v>
      </c>
      <c r="C144" s="188"/>
      <c r="D144" s="188"/>
      <c r="E144" s="189"/>
      <c r="F144" s="182">
        <f t="shared" si="5"/>
      </c>
      <c r="G144" s="182">
        <f t="shared" si="6"/>
      </c>
      <c r="H144" s="182"/>
      <c r="I144" s="136"/>
    </row>
    <row r="145" spans="1:9" s="106" customFormat="1" ht="13.5" customHeight="1">
      <c r="A145" s="128">
        <v>2012504</v>
      </c>
      <c r="B145" s="137" t="s">
        <v>126</v>
      </c>
      <c r="C145" s="188"/>
      <c r="D145" s="188"/>
      <c r="E145" s="189"/>
      <c r="F145" s="182">
        <f t="shared" si="5"/>
      </c>
      <c r="G145" s="182">
        <f t="shared" si="6"/>
      </c>
      <c r="H145" s="182"/>
      <c r="I145" s="136"/>
    </row>
    <row r="146" spans="1:9" s="106" customFormat="1" ht="13.5" customHeight="1">
      <c r="A146" s="128">
        <v>2012505</v>
      </c>
      <c r="B146" s="129" t="s">
        <v>127</v>
      </c>
      <c r="C146" s="188"/>
      <c r="D146" s="188"/>
      <c r="E146" s="189"/>
      <c r="F146" s="182">
        <f t="shared" si="5"/>
      </c>
      <c r="G146" s="182">
        <f t="shared" si="6"/>
      </c>
      <c r="H146" s="182"/>
      <c r="I146" s="136"/>
    </row>
    <row r="147" spans="1:9" s="106" customFormat="1" ht="13.5" customHeight="1">
      <c r="A147" s="128">
        <v>2012550</v>
      </c>
      <c r="B147" s="134" t="s">
        <v>52</v>
      </c>
      <c r="C147" s="188"/>
      <c r="D147" s="188"/>
      <c r="E147" s="189"/>
      <c r="F147" s="182">
        <f t="shared" si="5"/>
      </c>
      <c r="G147" s="182">
        <f t="shared" si="6"/>
      </c>
      <c r="H147" s="182"/>
      <c r="I147" s="136"/>
    </row>
    <row r="148" spans="1:9" s="106" customFormat="1" ht="13.5" customHeight="1">
      <c r="A148" s="128">
        <v>2012599</v>
      </c>
      <c r="B148" s="134" t="s">
        <v>128</v>
      </c>
      <c r="C148" s="188"/>
      <c r="D148" s="188"/>
      <c r="E148" s="189"/>
      <c r="F148" s="182">
        <f t="shared" si="5"/>
      </c>
      <c r="G148" s="182">
        <f t="shared" si="6"/>
      </c>
      <c r="H148" s="182"/>
      <c r="I148" s="136"/>
    </row>
    <row r="149" spans="1:9" s="106" customFormat="1" ht="13.5" customHeight="1">
      <c r="A149" s="128">
        <v>20126</v>
      </c>
      <c r="B149" s="137" t="s">
        <v>129</v>
      </c>
      <c r="C149" s="185"/>
      <c r="D149" s="185"/>
      <c r="E149" s="192"/>
      <c r="F149" s="182">
        <f t="shared" si="5"/>
      </c>
      <c r="G149" s="182">
        <f t="shared" si="6"/>
      </c>
      <c r="H149" s="182"/>
      <c r="I149" s="148"/>
    </row>
    <row r="150" spans="1:9" s="106" customFormat="1" ht="13.5" customHeight="1">
      <c r="A150" s="128">
        <v>2012601</v>
      </c>
      <c r="B150" s="137" t="s">
        <v>43</v>
      </c>
      <c r="C150" s="188"/>
      <c r="D150" s="188"/>
      <c r="E150" s="189"/>
      <c r="F150" s="182">
        <f t="shared" si="5"/>
      </c>
      <c r="G150" s="182">
        <f t="shared" si="6"/>
      </c>
      <c r="H150" s="182"/>
      <c r="I150" s="136"/>
    </row>
    <row r="151" spans="1:9" s="106" customFormat="1" ht="13.5" customHeight="1">
      <c r="A151" s="128">
        <v>2012602</v>
      </c>
      <c r="B151" s="137" t="s">
        <v>44</v>
      </c>
      <c r="C151" s="188"/>
      <c r="D151" s="188"/>
      <c r="E151" s="189"/>
      <c r="F151" s="182">
        <f t="shared" si="5"/>
      </c>
      <c r="G151" s="182">
        <f t="shared" si="6"/>
      </c>
      <c r="H151" s="182"/>
      <c r="I151" s="136"/>
    </row>
    <row r="152" spans="1:9" s="106" customFormat="1" ht="13.5" customHeight="1">
      <c r="A152" s="128">
        <v>2012603</v>
      </c>
      <c r="B152" s="134" t="s">
        <v>45</v>
      </c>
      <c r="C152" s="188"/>
      <c r="D152" s="188"/>
      <c r="E152" s="189"/>
      <c r="F152" s="182">
        <f t="shared" si="5"/>
      </c>
      <c r="G152" s="182">
        <f t="shared" si="6"/>
      </c>
      <c r="H152" s="182"/>
      <c r="I152" s="136"/>
    </row>
    <row r="153" spans="1:9" s="106" customFormat="1" ht="13.5" customHeight="1">
      <c r="A153" s="128">
        <v>2012604</v>
      </c>
      <c r="B153" s="146" t="s">
        <v>130</v>
      </c>
      <c r="C153" s="188"/>
      <c r="D153" s="188"/>
      <c r="E153" s="189"/>
      <c r="F153" s="182">
        <f t="shared" si="5"/>
      </c>
      <c r="G153" s="182">
        <f t="shared" si="6"/>
      </c>
      <c r="H153" s="182"/>
      <c r="I153" s="136"/>
    </row>
    <row r="154" spans="1:9" s="106" customFormat="1" ht="13.5" customHeight="1">
      <c r="A154" s="128">
        <v>2012699</v>
      </c>
      <c r="B154" s="134" t="s">
        <v>131</v>
      </c>
      <c r="C154" s="188"/>
      <c r="D154" s="188"/>
      <c r="E154" s="189"/>
      <c r="F154" s="182">
        <f t="shared" si="5"/>
      </c>
      <c r="G154" s="182">
        <f t="shared" si="6"/>
      </c>
      <c r="H154" s="182"/>
      <c r="I154" s="136"/>
    </row>
    <row r="155" spans="1:9" s="106" customFormat="1" ht="13.5" customHeight="1">
      <c r="A155" s="128">
        <v>20128</v>
      </c>
      <c r="B155" s="137" t="s">
        <v>132</v>
      </c>
      <c r="C155" s="185">
        <v>38</v>
      </c>
      <c r="D155" s="185">
        <v>54</v>
      </c>
      <c r="E155" s="192">
        <v>52</v>
      </c>
      <c r="F155" s="182">
        <f t="shared" si="5"/>
        <v>1.368421052631579</v>
      </c>
      <c r="G155" s="182">
        <f t="shared" si="6"/>
        <v>0.9629629629629629</v>
      </c>
      <c r="H155" s="182"/>
      <c r="I155" s="148">
        <v>52</v>
      </c>
    </row>
    <row r="156" spans="1:9" s="106" customFormat="1" ht="13.5" customHeight="1">
      <c r="A156" s="128">
        <v>2012801</v>
      </c>
      <c r="B156" s="137" t="s">
        <v>43</v>
      </c>
      <c r="C156" s="188">
        <v>36</v>
      </c>
      <c r="D156" s="188">
        <v>54</v>
      </c>
      <c r="E156" s="189">
        <v>48</v>
      </c>
      <c r="F156" s="182">
        <f t="shared" si="5"/>
        <v>1.3333333333333333</v>
      </c>
      <c r="G156" s="182">
        <f t="shared" si="6"/>
        <v>0.8888888888888888</v>
      </c>
      <c r="H156" s="182"/>
      <c r="I156" s="136">
        <v>48</v>
      </c>
    </row>
    <row r="157" spans="1:9" s="106" customFormat="1" ht="13.5" customHeight="1">
      <c r="A157" s="128">
        <v>2012802</v>
      </c>
      <c r="B157" s="137" t="s">
        <v>44</v>
      </c>
      <c r="C157" s="188">
        <v>2</v>
      </c>
      <c r="D157" s="188"/>
      <c r="E157" s="189">
        <v>4</v>
      </c>
      <c r="F157" s="182">
        <f t="shared" si="5"/>
        <v>2</v>
      </c>
      <c r="G157" s="182">
        <f t="shared" si="6"/>
      </c>
      <c r="H157" s="182"/>
      <c r="I157" s="136">
        <v>4</v>
      </c>
    </row>
    <row r="158" spans="1:9" s="106" customFormat="1" ht="13.5" customHeight="1">
      <c r="A158" s="128">
        <v>2012803</v>
      </c>
      <c r="B158" s="129" t="s">
        <v>45</v>
      </c>
      <c r="C158" s="188"/>
      <c r="D158" s="188"/>
      <c r="E158" s="189"/>
      <c r="F158" s="182">
        <f t="shared" si="5"/>
      </c>
      <c r="G158" s="182">
        <f t="shared" si="6"/>
      </c>
      <c r="H158" s="182"/>
      <c r="I158" s="136"/>
    </row>
    <row r="159" spans="1:9" s="106" customFormat="1" ht="13.5" customHeight="1">
      <c r="A159" s="128">
        <v>2012804</v>
      </c>
      <c r="B159" s="134" t="s">
        <v>57</v>
      </c>
      <c r="C159" s="188"/>
      <c r="D159" s="188"/>
      <c r="E159" s="189"/>
      <c r="F159" s="182">
        <f t="shared" si="5"/>
      </c>
      <c r="G159" s="182">
        <f t="shared" si="6"/>
      </c>
      <c r="H159" s="182"/>
      <c r="I159" s="136"/>
    </row>
    <row r="160" spans="1:9" s="106" customFormat="1" ht="13.5" customHeight="1">
      <c r="A160" s="128">
        <v>2012850</v>
      </c>
      <c r="B160" s="134" t="s">
        <v>52</v>
      </c>
      <c r="C160" s="188"/>
      <c r="D160" s="188"/>
      <c r="E160" s="189"/>
      <c r="F160" s="182">
        <f t="shared" si="5"/>
      </c>
      <c r="G160" s="182">
        <f t="shared" si="6"/>
      </c>
      <c r="H160" s="182"/>
      <c r="I160" s="136"/>
    </row>
    <row r="161" spans="1:9" s="106" customFormat="1" ht="13.5" customHeight="1">
      <c r="A161" s="128">
        <v>2012899</v>
      </c>
      <c r="B161" s="134" t="s">
        <v>133</v>
      </c>
      <c r="C161" s="188"/>
      <c r="D161" s="188"/>
      <c r="E161" s="189"/>
      <c r="F161" s="182">
        <f t="shared" si="5"/>
      </c>
      <c r="G161" s="182">
        <f t="shared" si="6"/>
      </c>
      <c r="H161" s="182"/>
      <c r="I161" s="136"/>
    </row>
    <row r="162" spans="1:9" s="106" customFormat="1" ht="13.5" customHeight="1">
      <c r="A162" s="128">
        <v>20129</v>
      </c>
      <c r="B162" s="137" t="s">
        <v>134</v>
      </c>
      <c r="C162" s="185">
        <v>176</v>
      </c>
      <c r="D162" s="185">
        <v>283</v>
      </c>
      <c r="E162" s="186">
        <v>284</v>
      </c>
      <c r="F162" s="182">
        <f t="shared" si="5"/>
        <v>1.6136363636363635</v>
      </c>
      <c r="G162" s="182">
        <f t="shared" si="6"/>
        <v>1.0035335689045937</v>
      </c>
      <c r="H162" s="182"/>
      <c r="I162" s="135">
        <v>284</v>
      </c>
    </row>
    <row r="163" spans="1:9" s="106" customFormat="1" ht="13.5" customHeight="1">
      <c r="A163" s="128">
        <v>2012901</v>
      </c>
      <c r="B163" s="137" t="s">
        <v>43</v>
      </c>
      <c r="C163" s="188">
        <v>153</v>
      </c>
      <c r="D163" s="188">
        <v>249</v>
      </c>
      <c r="E163" s="189">
        <v>248</v>
      </c>
      <c r="F163" s="182">
        <f t="shared" si="5"/>
        <v>1.6209150326797386</v>
      </c>
      <c r="G163" s="182">
        <f t="shared" si="6"/>
        <v>0.9959839357429718</v>
      </c>
      <c r="H163" s="182"/>
      <c r="I163" s="136">
        <v>248</v>
      </c>
    </row>
    <row r="164" spans="1:9" s="106" customFormat="1" ht="13.5" customHeight="1">
      <c r="A164" s="128">
        <v>2012902</v>
      </c>
      <c r="B164" s="137" t="s">
        <v>44</v>
      </c>
      <c r="C164" s="188"/>
      <c r="D164" s="188">
        <v>16</v>
      </c>
      <c r="E164" s="189">
        <v>36</v>
      </c>
      <c r="F164" s="182">
        <f t="shared" si="5"/>
      </c>
      <c r="G164" s="182">
        <f t="shared" si="6"/>
        <v>2.25</v>
      </c>
      <c r="H164" s="182"/>
      <c r="I164" s="136">
        <v>36</v>
      </c>
    </row>
    <row r="165" spans="1:9" s="106" customFormat="1" ht="13.5" customHeight="1">
      <c r="A165" s="128">
        <v>2012903</v>
      </c>
      <c r="B165" s="134" t="s">
        <v>45</v>
      </c>
      <c r="C165" s="188"/>
      <c r="D165" s="188"/>
      <c r="E165" s="189"/>
      <c r="F165" s="182">
        <f t="shared" si="5"/>
      </c>
      <c r="G165" s="182">
        <f t="shared" si="6"/>
      </c>
      <c r="H165" s="182"/>
      <c r="I165" s="136"/>
    </row>
    <row r="166" spans="1:9" s="106" customFormat="1" ht="13.5" customHeight="1">
      <c r="A166" s="128">
        <v>2012906</v>
      </c>
      <c r="B166" s="134" t="s">
        <v>135</v>
      </c>
      <c r="C166" s="188"/>
      <c r="D166" s="188"/>
      <c r="E166" s="189"/>
      <c r="F166" s="182">
        <f t="shared" si="5"/>
      </c>
      <c r="G166" s="182">
        <f t="shared" si="6"/>
      </c>
      <c r="H166" s="182"/>
      <c r="I166" s="136"/>
    </row>
    <row r="167" spans="1:9" s="106" customFormat="1" ht="13.5" customHeight="1">
      <c r="A167" s="128">
        <v>2012950</v>
      </c>
      <c r="B167" s="137" t="s">
        <v>52</v>
      </c>
      <c r="C167" s="188"/>
      <c r="D167" s="188">
        <v>7</v>
      </c>
      <c r="E167" s="189"/>
      <c r="F167" s="182">
        <f t="shared" si="5"/>
      </c>
      <c r="G167" s="182">
        <f t="shared" si="6"/>
        <v>0</v>
      </c>
      <c r="H167" s="182"/>
      <c r="I167" s="136"/>
    </row>
    <row r="168" spans="1:9" s="106" customFormat="1" ht="13.5" customHeight="1">
      <c r="A168" s="128">
        <v>2012999</v>
      </c>
      <c r="B168" s="137" t="s">
        <v>136</v>
      </c>
      <c r="C168" s="188">
        <v>23</v>
      </c>
      <c r="D168" s="188">
        <v>11</v>
      </c>
      <c r="E168" s="189"/>
      <c r="F168" s="182">
        <f t="shared" si="5"/>
        <v>0</v>
      </c>
      <c r="G168" s="182">
        <f t="shared" si="6"/>
        <v>0</v>
      </c>
      <c r="H168" s="182"/>
      <c r="I168" s="136"/>
    </row>
    <row r="169" spans="1:9" s="106" customFormat="1" ht="13.5" customHeight="1">
      <c r="A169" s="128">
        <v>20131</v>
      </c>
      <c r="B169" s="137" t="s">
        <v>137</v>
      </c>
      <c r="C169" s="185">
        <v>564</v>
      </c>
      <c r="D169" s="185">
        <v>944</v>
      </c>
      <c r="E169" s="192">
        <v>807</v>
      </c>
      <c r="F169" s="182">
        <f t="shared" si="5"/>
        <v>1.4308510638297873</v>
      </c>
      <c r="G169" s="182">
        <f t="shared" si="6"/>
        <v>0.8548728813559322</v>
      </c>
      <c r="H169" s="182"/>
      <c r="I169" s="148">
        <v>807</v>
      </c>
    </row>
    <row r="170" spans="1:9" s="106" customFormat="1" ht="13.5" customHeight="1">
      <c r="A170" s="128">
        <v>2013101</v>
      </c>
      <c r="B170" s="137" t="s">
        <v>43</v>
      </c>
      <c r="C170" s="188">
        <v>263</v>
      </c>
      <c r="D170" s="188">
        <v>372</v>
      </c>
      <c r="E170" s="189">
        <v>359</v>
      </c>
      <c r="F170" s="182">
        <f t="shared" si="5"/>
        <v>1.3650190114068441</v>
      </c>
      <c r="G170" s="182">
        <f t="shared" si="6"/>
        <v>0.9650537634408602</v>
      </c>
      <c r="H170" s="182"/>
      <c r="I170" s="136">
        <v>359</v>
      </c>
    </row>
    <row r="171" spans="1:9" s="106" customFormat="1" ht="13.5" customHeight="1">
      <c r="A171" s="128">
        <v>2013102</v>
      </c>
      <c r="B171" s="134" t="s">
        <v>44</v>
      </c>
      <c r="C171" s="188"/>
      <c r="D171" s="188">
        <v>67</v>
      </c>
      <c r="E171" s="189">
        <v>111</v>
      </c>
      <c r="F171" s="182">
        <f t="shared" si="5"/>
      </c>
      <c r="G171" s="182">
        <f t="shared" si="6"/>
        <v>1.6567164179104477</v>
      </c>
      <c r="H171" s="182"/>
      <c r="I171" s="136">
        <v>111</v>
      </c>
    </row>
    <row r="172" spans="1:9" s="106" customFormat="1" ht="13.5" customHeight="1">
      <c r="A172" s="128">
        <v>2013103</v>
      </c>
      <c r="B172" s="134" t="s">
        <v>45</v>
      </c>
      <c r="C172" s="188"/>
      <c r="D172" s="188"/>
      <c r="E172" s="189"/>
      <c r="F172" s="182">
        <f t="shared" si="5"/>
      </c>
      <c r="G172" s="182">
        <f t="shared" si="6"/>
      </c>
      <c r="H172" s="182"/>
      <c r="I172" s="136"/>
    </row>
    <row r="173" spans="1:9" s="106" customFormat="1" ht="13.5" customHeight="1">
      <c r="A173" s="128">
        <v>2013105</v>
      </c>
      <c r="B173" s="134" t="s">
        <v>138</v>
      </c>
      <c r="C173" s="188"/>
      <c r="D173" s="188"/>
      <c r="E173" s="189"/>
      <c r="F173" s="182">
        <f t="shared" si="5"/>
      </c>
      <c r="G173" s="182">
        <f t="shared" si="6"/>
      </c>
      <c r="H173" s="182"/>
      <c r="I173" s="136"/>
    </row>
    <row r="174" spans="1:9" s="106" customFormat="1" ht="13.5" customHeight="1">
      <c r="A174" s="128">
        <v>2013150</v>
      </c>
      <c r="B174" s="137" t="s">
        <v>52</v>
      </c>
      <c r="C174" s="188">
        <v>215</v>
      </c>
      <c r="D174" s="188">
        <v>430</v>
      </c>
      <c r="E174" s="189">
        <v>306</v>
      </c>
      <c r="F174" s="182">
        <f t="shared" si="5"/>
        <v>1.4232558139534883</v>
      </c>
      <c r="G174" s="182">
        <f t="shared" si="6"/>
        <v>0.7116279069767442</v>
      </c>
      <c r="H174" s="182"/>
      <c r="I174" s="136">
        <v>306</v>
      </c>
    </row>
    <row r="175" spans="1:9" s="106" customFormat="1" ht="13.5" customHeight="1">
      <c r="A175" s="128">
        <v>2013199</v>
      </c>
      <c r="B175" s="137" t="s">
        <v>139</v>
      </c>
      <c r="C175" s="188">
        <v>86</v>
      </c>
      <c r="D175" s="188">
        <v>75</v>
      </c>
      <c r="E175" s="189">
        <v>31</v>
      </c>
      <c r="F175" s="182">
        <f t="shared" si="5"/>
        <v>0.36046511627906974</v>
      </c>
      <c r="G175" s="182">
        <f t="shared" si="6"/>
        <v>0.41333333333333333</v>
      </c>
      <c r="H175" s="182"/>
      <c r="I175" s="136">
        <v>31</v>
      </c>
    </row>
    <row r="176" spans="1:9" s="106" customFormat="1" ht="13.5" customHeight="1">
      <c r="A176" s="128">
        <v>20132</v>
      </c>
      <c r="B176" s="137" t="s">
        <v>140</v>
      </c>
      <c r="C176" s="185">
        <v>1246</v>
      </c>
      <c r="D176" s="185">
        <v>982</v>
      </c>
      <c r="E176" s="192">
        <v>2310</v>
      </c>
      <c r="F176" s="182">
        <f t="shared" si="5"/>
        <v>1.853932584269663</v>
      </c>
      <c r="G176" s="182">
        <f t="shared" si="6"/>
        <v>2.3523421588594706</v>
      </c>
      <c r="H176" s="182"/>
      <c r="I176" s="148">
        <v>2310</v>
      </c>
    </row>
    <row r="177" spans="1:9" s="106" customFormat="1" ht="13.5" customHeight="1">
      <c r="A177" s="128">
        <v>2013201</v>
      </c>
      <c r="B177" s="134" t="s">
        <v>43</v>
      </c>
      <c r="C177" s="188">
        <v>252</v>
      </c>
      <c r="D177" s="188">
        <v>343</v>
      </c>
      <c r="E177" s="189">
        <v>280</v>
      </c>
      <c r="F177" s="182">
        <f t="shared" si="5"/>
        <v>1.1111111111111112</v>
      </c>
      <c r="G177" s="182">
        <f t="shared" si="6"/>
        <v>0.8163265306122449</v>
      </c>
      <c r="H177" s="182"/>
      <c r="I177" s="136">
        <v>280</v>
      </c>
    </row>
    <row r="178" spans="1:9" s="106" customFormat="1" ht="13.5" customHeight="1">
      <c r="A178" s="128">
        <v>2013202</v>
      </c>
      <c r="B178" s="134" t="s">
        <v>44</v>
      </c>
      <c r="C178" s="188"/>
      <c r="D178" s="188">
        <v>88</v>
      </c>
      <c r="E178" s="189">
        <v>1323</v>
      </c>
      <c r="F178" s="182">
        <f t="shared" si="5"/>
      </c>
      <c r="G178" s="182">
        <f t="shared" si="6"/>
        <v>15.034090909090908</v>
      </c>
      <c r="H178" s="182"/>
      <c r="I178" s="136">
        <v>1323</v>
      </c>
    </row>
    <row r="179" spans="1:9" s="106" customFormat="1" ht="13.5" customHeight="1">
      <c r="A179" s="128">
        <v>2013203</v>
      </c>
      <c r="B179" s="134" t="s">
        <v>45</v>
      </c>
      <c r="C179" s="188"/>
      <c r="D179" s="188"/>
      <c r="E179" s="189"/>
      <c r="F179" s="182">
        <f t="shared" si="5"/>
      </c>
      <c r="G179" s="182">
        <f t="shared" si="6"/>
      </c>
      <c r="H179" s="182"/>
      <c r="I179" s="136"/>
    </row>
    <row r="180" spans="1:9" s="106" customFormat="1" ht="13.5" customHeight="1">
      <c r="A180" s="128">
        <v>2013204</v>
      </c>
      <c r="B180" s="134" t="s">
        <v>141</v>
      </c>
      <c r="C180" s="188"/>
      <c r="D180" s="188"/>
      <c r="E180" s="189"/>
      <c r="F180" s="182">
        <f t="shared" si="5"/>
      </c>
      <c r="G180" s="182">
        <f t="shared" si="6"/>
      </c>
      <c r="H180" s="182"/>
      <c r="I180" s="136"/>
    </row>
    <row r="181" spans="1:9" s="106" customFormat="1" ht="13.5" customHeight="1">
      <c r="A181" s="128">
        <v>2013250</v>
      </c>
      <c r="B181" s="134" t="s">
        <v>52</v>
      </c>
      <c r="C181" s="188">
        <v>154</v>
      </c>
      <c r="D181" s="188">
        <v>88</v>
      </c>
      <c r="E181" s="189">
        <v>210</v>
      </c>
      <c r="F181" s="182">
        <f t="shared" si="5"/>
        <v>1.3636363636363635</v>
      </c>
      <c r="G181" s="182">
        <f t="shared" si="6"/>
        <v>2.3863636363636362</v>
      </c>
      <c r="H181" s="182"/>
      <c r="I181" s="136">
        <v>210</v>
      </c>
    </row>
    <row r="182" spans="1:9" s="106" customFormat="1" ht="13.5" customHeight="1">
      <c r="A182" s="128">
        <v>2013299</v>
      </c>
      <c r="B182" s="137" t="s">
        <v>142</v>
      </c>
      <c r="C182" s="188">
        <v>840</v>
      </c>
      <c r="D182" s="188">
        <v>463</v>
      </c>
      <c r="E182" s="189">
        <v>497</v>
      </c>
      <c r="F182" s="182">
        <f t="shared" si="5"/>
        <v>0.5916666666666667</v>
      </c>
      <c r="G182" s="182">
        <f t="shared" si="6"/>
        <v>1.0734341252699784</v>
      </c>
      <c r="H182" s="182"/>
      <c r="I182" s="136">
        <v>497</v>
      </c>
    </row>
    <row r="183" spans="1:9" s="106" customFormat="1" ht="13.5" customHeight="1">
      <c r="A183" s="128">
        <v>20133</v>
      </c>
      <c r="B183" s="137" t="s">
        <v>143</v>
      </c>
      <c r="C183" s="185">
        <v>158</v>
      </c>
      <c r="D183" s="185">
        <v>315</v>
      </c>
      <c r="E183" s="192">
        <v>522</v>
      </c>
      <c r="F183" s="182">
        <f t="shared" si="5"/>
        <v>3.3037974683544302</v>
      </c>
      <c r="G183" s="182">
        <f t="shared" si="6"/>
        <v>1.6571428571428573</v>
      </c>
      <c r="H183" s="182"/>
      <c r="I183" s="148">
        <v>522</v>
      </c>
    </row>
    <row r="184" spans="1:9" s="106" customFormat="1" ht="13.5" customHeight="1">
      <c r="A184" s="128">
        <v>2013301</v>
      </c>
      <c r="B184" s="129" t="s">
        <v>43</v>
      </c>
      <c r="C184" s="188">
        <v>116</v>
      </c>
      <c r="D184" s="188">
        <v>181</v>
      </c>
      <c r="E184" s="189">
        <v>155</v>
      </c>
      <c r="F184" s="182">
        <f t="shared" si="5"/>
        <v>1.3362068965517242</v>
      </c>
      <c r="G184" s="182">
        <f t="shared" si="6"/>
        <v>0.856353591160221</v>
      </c>
      <c r="H184" s="182"/>
      <c r="I184" s="136">
        <v>155</v>
      </c>
    </row>
    <row r="185" spans="1:9" s="106" customFormat="1" ht="13.5" customHeight="1">
      <c r="A185" s="128">
        <v>2013302</v>
      </c>
      <c r="B185" s="134" t="s">
        <v>44</v>
      </c>
      <c r="C185" s="188"/>
      <c r="D185" s="188">
        <v>100</v>
      </c>
      <c r="E185" s="189">
        <v>55</v>
      </c>
      <c r="F185" s="182">
        <f t="shared" si="5"/>
      </c>
      <c r="G185" s="182">
        <f t="shared" si="6"/>
        <v>0.55</v>
      </c>
      <c r="H185" s="182"/>
      <c r="I185" s="136">
        <v>55</v>
      </c>
    </row>
    <row r="186" spans="1:9" s="106" customFormat="1" ht="13.5" customHeight="1">
      <c r="A186" s="128">
        <v>2013303</v>
      </c>
      <c r="B186" s="134" t="s">
        <v>45</v>
      </c>
      <c r="C186" s="188"/>
      <c r="D186" s="188"/>
      <c r="E186" s="189"/>
      <c r="F186" s="182">
        <f t="shared" si="5"/>
      </c>
      <c r="G186" s="182">
        <f t="shared" si="6"/>
      </c>
      <c r="H186" s="182"/>
      <c r="I186" s="136"/>
    </row>
    <row r="187" spans="1:9" s="106" customFormat="1" ht="13.5" customHeight="1">
      <c r="A187" s="128">
        <v>2013304</v>
      </c>
      <c r="B187" s="134" t="s">
        <v>144</v>
      </c>
      <c r="C187" s="188"/>
      <c r="D187" s="188">
        <v>2</v>
      </c>
      <c r="E187" s="189"/>
      <c r="F187" s="182">
        <f t="shared" si="5"/>
      </c>
      <c r="G187" s="182">
        <f t="shared" si="6"/>
        <v>0</v>
      </c>
      <c r="H187" s="182"/>
      <c r="I187" s="136"/>
    </row>
    <row r="188" spans="1:9" s="106" customFormat="1" ht="13.5" customHeight="1">
      <c r="A188" s="128">
        <v>2013350</v>
      </c>
      <c r="B188" s="134" t="s">
        <v>52</v>
      </c>
      <c r="C188" s="188"/>
      <c r="D188" s="188">
        <v>26</v>
      </c>
      <c r="E188" s="189">
        <v>304</v>
      </c>
      <c r="F188" s="182">
        <f t="shared" si="5"/>
      </c>
      <c r="G188" s="182">
        <f t="shared" si="6"/>
        <v>11.692307692307692</v>
      </c>
      <c r="H188" s="182"/>
      <c r="I188" s="136">
        <v>304</v>
      </c>
    </row>
    <row r="189" spans="1:9" s="106" customFormat="1" ht="13.5" customHeight="1">
      <c r="A189" s="128">
        <v>2013399</v>
      </c>
      <c r="B189" s="137" t="s">
        <v>145</v>
      </c>
      <c r="C189" s="188">
        <v>42</v>
      </c>
      <c r="D189" s="188">
        <v>6</v>
      </c>
      <c r="E189" s="189">
        <v>8</v>
      </c>
      <c r="F189" s="182">
        <f t="shared" si="5"/>
        <v>0.19047619047619047</v>
      </c>
      <c r="G189" s="182">
        <f t="shared" si="6"/>
        <v>1.3333333333333333</v>
      </c>
      <c r="H189" s="182"/>
      <c r="I189" s="136">
        <v>8</v>
      </c>
    </row>
    <row r="190" spans="1:9" s="106" customFormat="1" ht="13.5" customHeight="1">
      <c r="A190" s="128">
        <v>20134</v>
      </c>
      <c r="B190" s="137" t="s">
        <v>146</v>
      </c>
      <c r="C190" s="185">
        <v>119</v>
      </c>
      <c r="D190" s="185">
        <v>171</v>
      </c>
      <c r="E190" s="192">
        <v>181</v>
      </c>
      <c r="F190" s="182">
        <f t="shared" si="5"/>
        <v>1.5210084033613445</v>
      </c>
      <c r="G190" s="182">
        <f t="shared" si="6"/>
        <v>1.0584795321637428</v>
      </c>
      <c r="H190" s="182"/>
      <c r="I190" s="148">
        <v>181</v>
      </c>
    </row>
    <row r="191" spans="1:9" s="106" customFormat="1" ht="13.5" customHeight="1">
      <c r="A191" s="128">
        <v>2013401</v>
      </c>
      <c r="B191" s="137" t="s">
        <v>43</v>
      </c>
      <c r="C191" s="188">
        <v>91</v>
      </c>
      <c r="D191" s="188">
        <v>143</v>
      </c>
      <c r="E191" s="189">
        <v>140</v>
      </c>
      <c r="F191" s="182">
        <f t="shared" si="5"/>
        <v>1.5384615384615385</v>
      </c>
      <c r="G191" s="182">
        <f t="shared" si="6"/>
        <v>0.9790209790209791</v>
      </c>
      <c r="H191" s="182"/>
      <c r="I191" s="136">
        <v>140</v>
      </c>
    </row>
    <row r="192" spans="1:9" s="106" customFormat="1" ht="13.5" customHeight="1">
      <c r="A192" s="128">
        <v>2013402</v>
      </c>
      <c r="B192" s="134" t="s">
        <v>44</v>
      </c>
      <c r="C192" s="188"/>
      <c r="D192" s="188">
        <v>26</v>
      </c>
      <c r="E192" s="189">
        <v>41</v>
      </c>
      <c r="F192" s="182">
        <f t="shared" si="5"/>
      </c>
      <c r="G192" s="182">
        <f t="shared" si="6"/>
        <v>1.5769230769230769</v>
      </c>
      <c r="H192" s="182"/>
      <c r="I192" s="136">
        <v>41</v>
      </c>
    </row>
    <row r="193" spans="1:9" s="106" customFormat="1" ht="13.5" customHeight="1">
      <c r="A193" s="128">
        <v>2013403</v>
      </c>
      <c r="B193" s="134" t="s">
        <v>45</v>
      </c>
      <c r="C193" s="188"/>
      <c r="D193" s="188"/>
      <c r="E193" s="189"/>
      <c r="F193" s="182">
        <f t="shared" si="5"/>
      </c>
      <c r="G193" s="182">
        <f t="shared" si="6"/>
      </c>
      <c r="H193" s="182"/>
      <c r="I193" s="136"/>
    </row>
    <row r="194" spans="1:9" s="106" customFormat="1" ht="13.5" customHeight="1">
      <c r="A194" s="128">
        <v>2013404</v>
      </c>
      <c r="B194" s="134" t="s">
        <v>147</v>
      </c>
      <c r="C194" s="188"/>
      <c r="D194" s="188"/>
      <c r="E194" s="189"/>
      <c r="F194" s="182">
        <f t="shared" si="5"/>
      </c>
      <c r="G194" s="182">
        <f t="shared" si="6"/>
      </c>
      <c r="H194" s="182"/>
      <c r="I194" s="136"/>
    </row>
    <row r="195" spans="1:9" s="106" customFormat="1" ht="13.5" customHeight="1">
      <c r="A195" s="128">
        <v>2013405</v>
      </c>
      <c r="B195" s="134" t="s">
        <v>148</v>
      </c>
      <c r="C195" s="188"/>
      <c r="D195" s="188"/>
      <c r="E195" s="189"/>
      <c r="F195" s="182">
        <f t="shared" si="5"/>
      </c>
      <c r="G195" s="182">
        <f t="shared" si="6"/>
      </c>
      <c r="H195" s="182"/>
      <c r="I195" s="136"/>
    </row>
    <row r="196" spans="1:9" s="106" customFormat="1" ht="13.5" customHeight="1">
      <c r="A196" s="128">
        <v>2013450</v>
      </c>
      <c r="B196" s="134" t="s">
        <v>52</v>
      </c>
      <c r="C196" s="188"/>
      <c r="D196" s="188"/>
      <c r="E196" s="189"/>
      <c r="F196" s="182">
        <f t="shared" si="5"/>
      </c>
      <c r="G196" s="182">
        <f t="shared" si="6"/>
      </c>
      <c r="H196" s="182"/>
      <c r="I196" s="136"/>
    </row>
    <row r="197" spans="1:9" s="106" customFormat="1" ht="13.5" customHeight="1">
      <c r="A197" s="128">
        <v>2013499</v>
      </c>
      <c r="B197" s="137" t="s">
        <v>149</v>
      </c>
      <c r="C197" s="188">
        <v>28</v>
      </c>
      <c r="D197" s="188">
        <v>2</v>
      </c>
      <c r="E197" s="189"/>
      <c r="F197" s="182">
        <f t="shared" si="5"/>
        <v>0</v>
      </c>
      <c r="G197" s="182">
        <f t="shared" si="6"/>
        <v>0</v>
      </c>
      <c r="H197" s="182"/>
      <c r="I197" s="136"/>
    </row>
    <row r="198" spans="1:9" s="106" customFormat="1" ht="13.5" customHeight="1">
      <c r="A198" s="128">
        <v>20135</v>
      </c>
      <c r="B198" s="137" t="s">
        <v>150</v>
      </c>
      <c r="C198" s="185"/>
      <c r="D198" s="185"/>
      <c r="E198" s="192"/>
      <c r="F198" s="182">
        <f aca="true" t="shared" si="7" ref="F198:F261">_xlfn.IFERROR((E198/C198)*100%,"")</f>
      </c>
      <c r="G198" s="182">
        <f aca="true" t="shared" si="8" ref="G198:G261">_xlfn.IFERROR((E198/D198)*100%,"")</f>
      </c>
      <c r="H198" s="182"/>
      <c r="I198" s="148"/>
    </row>
    <row r="199" spans="1:9" s="106" customFormat="1" ht="13.5" customHeight="1">
      <c r="A199" s="128">
        <v>2013501</v>
      </c>
      <c r="B199" s="137" t="s">
        <v>43</v>
      </c>
      <c r="C199" s="188"/>
      <c r="D199" s="188"/>
      <c r="E199" s="189"/>
      <c r="F199" s="182">
        <f t="shared" si="7"/>
      </c>
      <c r="G199" s="182">
        <f t="shared" si="8"/>
      </c>
      <c r="H199" s="182"/>
      <c r="I199" s="136"/>
    </row>
    <row r="200" spans="1:9" s="106" customFormat="1" ht="13.5" customHeight="1">
      <c r="A200" s="128">
        <v>2013502</v>
      </c>
      <c r="B200" s="129" t="s">
        <v>44</v>
      </c>
      <c r="C200" s="188"/>
      <c r="D200" s="188"/>
      <c r="E200" s="189"/>
      <c r="F200" s="182">
        <f t="shared" si="7"/>
      </c>
      <c r="G200" s="182">
        <f t="shared" si="8"/>
      </c>
      <c r="H200" s="182"/>
      <c r="I200" s="136"/>
    </row>
    <row r="201" spans="1:9" s="106" customFormat="1" ht="13.5" customHeight="1">
      <c r="A201" s="128">
        <v>2013503</v>
      </c>
      <c r="B201" s="134" t="s">
        <v>45</v>
      </c>
      <c r="C201" s="188"/>
      <c r="D201" s="188"/>
      <c r="E201" s="189"/>
      <c r="F201" s="182">
        <f t="shared" si="7"/>
      </c>
      <c r="G201" s="182">
        <f t="shared" si="8"/>
      </c>
      <c r="H201" s="182"/>
      <c r="I201" s="136"/>
    </row>
    <row r="202" spans="1:9" s="106" customFormat="1" ht="13.5" customHeight="1">
      <c r="A202" s="128">
        <v>2013550</v>
      </c>
      <c r="B202" s="134" t="s">
        <v>52</v>
      </c>
      <c r="C202" s="188"/>
      <c r="D202" s="188"/>
      <c r="E202" s="189"/>
      <c r="F202" s="182">
        <f t="shared" si="7"/>
      </c>
      <c r="G202" s="182">
        <f t="shared" si="8"/>
      </c>
      <c r="H202" s="182"/>
      <c r="I202" s="136"/>
    </row>
    <row r="203" spans="1:9" s="106" customFormat="1" ht="13.5" customHeight="1">
      <c r="A203" s="128">
        <v>2013599</v>
      </c>
      <c r="B203" s="134" t="s">
        <v>151</v>
      </c>
      <c r="C203" s="188"/>
      <c r="D203" s="188"/>
      <c r="E203" s="189"/>
      <c r="F203" s="182">
        <f t="shared" si="7"/>
      </c>
      <c r="G203" s="182">
        <f t="shared" si="8"/>
      </c>
      <c r="H203" s="182"/>
      <c r="I203" s="136"/>
    </row>
    <row r="204" spans="1:9" s="106" customFormat="1" ht="13.5" customHeight="1">
      <c r="A204" s="128">
        <v>20136</v>
      </c>
      <c r="B204" s="137" t="s">
        <v>152</v>
      </c>
      <c r="C204" s="185">
        <v>348</v>
      </c>
      <c r="D204" s="185">
        <v>708</v>
      </c>
      <c r="E204" s="192">
        <v>412</v>
      </c>
      <c r="F204" s="182">
        <f t="shared" si="7"/>
        <v>1.1839080459770115</v>
      </c>
      <c r="G204" s="182">
        <f t="shared" si="8"/>
        <v>0.5819209039548022</v>
      </c>
      <c r="H204" s="182"/>
      <c r="I204" s="148">
        <v>412</v>
      </c>
    </row>
    <row r="205" spans="1:9" s="106" customFormat="1" ht="13.5" customHeight="1">
      <c r="A205" s="128">
        <v>2013601</v>
      </c>
      <c r="B205" s="137" t="s">
        <v>43</v>
      </c>
      <c r="C205" s="188">
        <v>112</v>
      </c>
      <c r="D205" s="188">
        <v>288</v>
      </c>
      <c r="E205" s="189">
        <v>14</v>
      </c>
      <c r="F205" s="182">
        <f t="shared" si="7"/>
        <v>0.125</v>
      </c>
      <c r="G205" s="182">
        <f t="shared" si="8"/>
        <v>0.04861111111111111</v>
      </c>
      <c r="H205" s="182"/>
      <c r="I205" s="136">
        <v>14</v>
      </c>
    </row>
    <row r="206" spans="1:9" s="106" customFormat="1" ht="13.5" customHeight="1">
      <c r="A206" s="128">
        <v>2013602</v>
      </c>
      <c r="B206" s="137" t="s">
        <v>44</v>
      </c>
      <c r="C206" s="188"/>
      <c r="D206" s="188">
        <v>146</v>
      </c>
      <c r="E206" s="189">
        <v>193</v>
      </c>
      <c r="F206" s="182">
        <f t="shared" si="7"/>
      </c>
      <c r="G206" s="182">
        <f t="shared" si="8"/>
        <v>1.321917808219178</v>
      </c>
      <c r="H206" s="182"/>
      <c r="I206" s="136">
        <v>193</v>
      </c>
    </row>
    <row r="207" spans="1:9" s="106" customFormat="1" ht="13.5" customHeight="1">
      <c r="A207" s="128">
        <v>2013603</v>
      </c>
      <c r="B207" s="134" t="s">
        <v>45</v>
      </c>
      <c r="C207" s="188"/>
      <c r="D207" s="188"/>
      <c r="E207" s="189"/>
      <c r="F207" s="182">
        <f t="shared" si="7"/>
      </c>
      <c r="G207" s="182">
        <f t="shared" si="8"/>
      </c>
      <c r="H207" s="182"/>
      <c r="I207" s="136"/>
    </row>
    <row r="208" spans="1:9" s="106" customFormat="1" ht="13.5" customHeight="1">
      <c r="A208" s="128">
        <v>2013650</v>
      </c>
      <c r="B208" s="134" t="s">
        <v>52</v>
      </c>
      <c r="C208" s="188">
        <v>132</v>
      </c>
      <c r="D208" s="188">
        <v>186</v>
      </c>
      <c r="E208" s="189">
        <v>23</v>
      </c>
      <c r="F208" s="182">
        <f t="shared" si="7"/>
        <v>0.17424242424242425</v>
      </c>
      <c r="G208" s="182">
        <f t="shared" si="8"/>
        <v>0.12365591397849462</v>
      </c>
      <c r="H208" s="182"/>
      <c r="I208" s="136">
        <v>23</v>
      </c>
    </row>
    <row r="209" spans="1:9" s="106" customFormat="1" ht="13.5" customHeight="1">
      <c r="A209" s="128">
        <v>2013699</v>
      </c>
      <c r="B209" s="134" t="s">
        <v>153</v>
      </c>
      <c r="C209" s="188">
        <v>104</v>
      </c>
      <c r="D209" s="188">
        <v>88</v>
      </c>
      <c r="E209" s="189">
        <v>182</v>
      </c>
      <c r="F209" s="182">
        <f t="shared" si="7"/>
        <v>1.75</v>
      </c>
      <c r="G209" s="182">
        <f t="shared" si="8"/>
        <v>2.0681818181818183</v>
      </c>
      <c r="H209" s="182"/>
      <c r="I209" s="136">
        <v>182</v>
      </c>
    </row>
    <row r="210" spans="1:9" s="106" customFormat="1" ht="13.5" customHeight="1">
      <c r="A210" s="128">
        <v>20137</v>
      </c>
      <c r="B210" s="134" t="s">
        <v>154</v>
      </c>
      <c r="C210" s="185"/>
      <c r="D210" s="185"/>
      <c r="E210" s="192"/>
      <c r="F210" s="182">
        <f t="shared" si="7"/>
      </c>
      <c r="G210" s="182">
        <f t="shared" si="8"/>
      </c>
      <c r="H210" s="182"/>
      <c r="I210" s="148"/>
    </row>
    <row r="211" spans="1:9" s="106" customFormat="1" ht="13.5" customHeight="1">
      <c r="A211" s="128">
        <v>2013701</v>
      </c>
      <c r="B211" s="134" t="s">
        <v>43</v>
      </c>
      <c r="C211" s="188"/>
      <c r="D211" s="188"/>
      <c r="E211" s="189"/>
      <c r="F211" s="182">
        <f t="shared" si="7"/>
      </c>
      <c r="G211" s="182">
        <f t="shared" si="8"/>
      </c>
      <c r="H211" s="182"/>
      <c r="I211" s="136"/>
    </row>
    <row r="212" spans="1:9" s="106" customFormat="1" ht="13.5" customHeight="1">
      <c r="A212" s="128">
        <v>2013702</v>
      </c>
      <c r="B212" s="134" t="s">
        <v>44</v>
      </c>
      <c r="C212" s="188"/>
      <c r="D212" s="188"/>
      <c r="E212" s="189"/>
      <c r="F212" s="182">
        <f t="shared" si="7"/>
      </c>
      <c r="G212" s="182">
        <f t="shared" si="8"/>
      </c>
      <c r="H212" s="182"/>
      <c r="I212" s="136"/>
    </row>
    <row r="213" spans="1:9" s="106" customFormat="1" ht="13.5" customHeight="1">
      <c r="A213" s="128">
        <v>2013703</v>
      </c>
      <c r="B213" s="134" t="s">
        <v>45</v>
      </c>
      <c r="C213" s="188"/>
      <c r="D213" s="188"/>
      <c r="E213" s="189"/>
      <c r="F213" s="182">
        <f t="shared" si="7"/>
      </c>
      <c r="G213" s="182">
        <f t="shared" si="8"/>
      </c>
      <c r="H213" s="182"/>
      <c r="I213" s="136"/>
    </row>
    <row r="214" spans="1:9" s="106" customFormat="1" ht="13.5" customHeight="1">
      <c r="A214" s="128">
        <v>2013704</v>
      </c>
      <c r="B214" s="134" t="s">
        <v>155</v>
      </c>
      <c r="C214" s="188"/>
      <c r="D214" s="188"/>
      <c r="E214" s="189"/>
      <c r="F214" s="182">
        <f t="shared" si="7"/>
      </c>
      <c r="G214" s="182">
        <f t="shared" si="8"/>
      </c>
      <c r="H214" s="182"/>
      <c r="I214" s="136"/>
    </row>
    <row r="215" spans="1:9" s="106" customFormat="1" ht="13.5" customHeight="1">
      <c r="A215" s="128">
        <v>2013750</v>
      </c>
      <c r="B215" s="134" t="s">
        <v>52</v>
      </c>
      <c r="C215" s="188"/>
      <c r="D215" s="188"/>
      <c r="E215" s="189"/>
      <c r="F215" s="182">
        <f t="shared" si="7"/>
      </c>
      <c r="G215" s="182">
        <f t="shared" si="8"/>
      </c>
      <c r="H215" s="182"/>
      <c r="I215" s="136"/>
    </row>
    <row r="216" spans="1:9" s="106" customFormat="1" ht="13.5" customHeight="1">
      <c r="A216" s="128">
        <v>2013799</v>
      </c>
      <c r="B216" s="134" t="s">
        <v>156</v>
      </c>
      <c r="C216" s="188"/>
      <c r="D216" s="188"/>
      <c r="E216" s="189"/>
      <c r="F216" s="182">
        <f t="shared" si="7"/>
      </c>
      <c r="G216" s="182">
        <f t="shared" si="8"/>
      </c>
      <c r="H216" s="182"/>
      <c r="I216" s="136"/>
    </row>
    <row r="217" spans="1:9" s="106" customFormat="1" ht="13.5" customHeight="1">
      <c r="A217" s="128">
        <v>20138</v>
      </c>
      <c r="B217" s="134" t="s">
        <v>157</v>
      </c>
      <c r="C217" s="185">
        <v>2090</v>
      </c>
      <c r="D217" s="185">
        <v>2067</v>
      </c>
      <c r="E217" s="192">
        <v>2637</v>
      </c>
      <c r="F217" s="182">
        <f t="shared" si="7"/>
        <v>1.2617224880382776</v>
      </c>
      <c r="G217" s="182">
        <f t="shared" si="8"/>
        <v>1.2757619738751815</v>
      </c>
      <c r="H217" s="182"/>
      <c r="I217" s="148">
        <v>2637</v>
      </c>
    </row>
    <row r="218" spans="1:9" s="106" customFormat="1" ht="13.5" customHeight="1">
      <c r="A218" s="128">
        <v>2013801</v>
      </c>
      <c r="B218" s="134" t="s">
        <v>43</v>
      </c>
      <c r="C218" s="188">
        <v>1197</v>
      </c>
      <c r="D218" s="188">
        <v>1536</v>
      </c>
      <c r="E218" s="189">
        <v>1428</v>
      </c>
      <c r="F218" s="182">
        <f t="shared" si="7"/>
        <v>1.1929824561403508</v>
      </c>
      <c r="G218" s="182">
        <f t="shared" si="8"/>
        <v>0.9296875</v>
      </c>
      <c r="H218" s="182"/>
      <c r="I218" s="136">
        <v>1428</v>
      </c>
    </row>
    <row r="219" spans="1:9" s="106" customFormat="1" ht="13.5" customHeight="1">
      <c r="A219" s="128">
        <v>2013802</v>
      </c>
      <c r="B219" s="134" t="s">
        <v>44</v>
      </c>
      <c r="C219" s="188"/>
      <c r="D219" s="188">
        <v>87</v>
      </c>
      <c r="E219" s="189">
        <v>240</v>
      </c>
      <c r="F219" s="182">
        <f t="shared" si="7"/>
      </c>
      <c r="G219" s="182">
        <f t="shared" si="8"/>
        <v>2.7586206896551726</v>
      </c>
      <c r="H219" s="182"/>
      <c r="I219" s="136">
        <v>240</v>
      </c>
    </row>
    <row r="220" spans="1:9" s="106" customFormat="1" ht="13.5" customHeight="1">
      <c r="A220" s="128">
        <v>2013803</v>
      </c>
      <c r="B220" s="134" t="s">
        <v>45</v>
      </c>
      <c r="C220" s="188"/>
      <c r="D220" s="188"/>
      <c r="E220" s="189"/>
      <c r="F220" s="182">
        <f t="shared" si="7"/>
      </c>
      <c r="G220" s="182">
        <f t="shared" si="8"/>
      </c>
      <c r="H220" s="182"/>
      <c r="I220" s="136"/>
    </row>
    <row r="221" spans="1:9" s="106" customFormat="1" ht="13.5" customHeight="1">
      <c r="A221" s="128">
        <v>2013804</v>
      </c>
      <c r="B221" s="134" t="s">
        <v>158</v>
      </c>
      <c r="C221" s="188"/>
      <c r="D221" s="188"/>
      <c r="E221" s="189"/>
      <c r="F221" s="182">
        <f t="shared" si="7"/>
      </c>
      <c r="G221" s="182">
        <f t="shared" si="8"/>
      </c>
      <c r="H221" s="182"/>
      <c r="I221" s="136"/>
    </row>
    <row r="222" spans="1:9" s="106" customFormat="1" ht="13.5" customHeight="1">
      <c r="A222" s="128">
        <v>2013805</v>
      </c>
      <c r="B222" s="134" t="s">
        <v>159</v>
      </c>
      <c r="C222" s="188"/>
      <c r="D222" s="188"/>
      <c r="E222" s="189"/>
      <c r="F222" s="182">
        <f t="shared" si="7"/>
      </c>
      <c r="G222" s="182">
        <f t="shared" si="8"/>
      </c>
      <c r="H222" s="182"/>
      <c r="I222" s="136"/>
    </row>
    <row r="223" spans="1:9" s="106" customFormat="1" ht="13.5" customHeight="1">
      <c r="A223" s="128">
        <v>2013808</v>
      </c>
      <c r="B223" s="134" t="s">
        <v>84</v>
      </c>
      <c r="C223" s="188"/>
      <c r="D223" s="188"/>
      <c r="E223" s="189"/>
      <c r="F223" s="182">
        <f t="shared" si="7"/>
      </c>
      <c r="G223" s="182">
        <f t="shared" si="8"/>
      </c>
      <c r="H223" s="182"/>
      <c r="I223" s="136"/>
    </row>
    <row r="224" spans="1:9" s="106" customFormat="1" ht="13.5" customHeight="1">
      <c r="A224" s="128">
        <v>2013810</v>
      </c>
      <c r="B224" s="134" t="s">
        <v>160</v>
      </c>
      <c r="C224" s="188"/>
      <c r="D224" s="188"/>
      <c r="E224" s="189"/>
      <c r="F224" s="182">
        <f t="shared" si="7"/>
      </c>
      <c r="G224" s="182">
        <f t="shared" si="8"/>
      </c>
      <c r="H224" s="182"/>
      <c r="I224" s="136"/>
    </row>
    <row r="225" spans="1:9" s="106" customFormat="1" ht="13.5" customHeight="1">
      <c r="A225" s="128">
        <v>2013812</v>
      </c>
      <c r="B225" s="134" t="s">
        <v>161</v>
      </c>
      <c r="C225" s="188"/>
      <c r="D225" s="188"/>
      <c r="E225" s="189"/>
      <c r="F225" s="182">
        <f t="shared" si="7"/>
      </c>
      <c r="G225" s="182">
        <f t="shared" si="8"/>
      </c>
      <c r="H225" s="182"/>
      <c r="I225" s="136"/>
    </row>
    <row r="226" spans="1:9" s="106" customFormat="1" ht="13.5" customHeight="1">
      <c r="A226" s="128">
        <v>2013813</v>
      </c>
      <c r="B226" s="134" t="s">
        <v>162</v>
      </c>
      <c r="C226" s="188"/>
      <c r="D226" s="188"/>
      <c r="E226" s="189"/>
      <c r="F226" s="182">
        <f t="shared" si="7"/>
      </c>
      <c r="G226" s="182">
        <f t="shared" si="8"/>
      </c>
      <c r="H226" s="182"/>
      <c r="I226" s="136"/>
    </row>
    <row r="227" spans="1:9" s="106" customFormat="1" ht="13.5" customHeight="1">
      <c r="A227" s="128">
        <v>2013814</v>
      </c>
      <c r="B227" s="134" t="s">
        <v>163</v>
      </c>
      <c r="C227" s="188"/>
      <c r="D227" s="188"/>
      <c r="E227" s="189"/>
      <c r="F227" s="182">
        <f t="shared" si="7"/>
      </c>
      <c r="G227" s="182">
        <f t="shared" si="8"/>
      </c>
      <c r="H227" s="182"/>
      <c r="I227" s="136"/>
    </row>
    <row r="228" spans="1:9" s="106" customFormat="1" ht="13.5" customHeight="1">
      <c r="A228" s="128">
        <v>2013815</v>
      </c>
      <c r="B228" s="134" t="s">
        <v>164</v>
      </c>
      <c r="C228" s="188"/>
      <c r="D228" s="188">
        <v>14</v>
      </c>
      <c r="E228" s="189"/>
      <c r="F228" s="182">
        <f t="shared" si="7"/>
      </c>
      <c r="G228" s="182">
        <f t="shared" si="8"/>
        <v>0</v>
      </c>
      <c r="H228" s="182"/>
      <c r="I228" s="136"/>
    </row>
    <row r="229" spans="1:9" s="106" customFormat="1" ht="13.5" customHeight="1">
      <c r="A229" s="128">
        <v>2013816</v>
      </c>
      <c r="B229" s="134" t="s">
        <v>165</v>
      </c>
      <c r="C229" s="188">
        <v>50</v>
      </c>
      <c r="D229" s="188"/>
      <c r="E229" s="189"/>
      <c r="F229" s="182">
        <f t="shared" si="7"/>
        <v>0</v>
      </c>
      <c r="G229" s="182">
        <f t="shared" si="8"/>
      </c>
      <c r="H229" s="182"/>
      <c r="I229" s="136"/>
    </row>
    <row r="230" spans="1:9" s="106" customFormat="1" ht="13.5" customHeight="1">
      <c r="A230" s="128">
        <v>2013850</v>
      </c>
      <c r="B230" s="134" t="s">
        <v>52</v>
      </c>
      <c r="C230" s="188">
        <v>667</v>
      </c>
      <c r="D230" s="188">
        <v>395</v>
      </c>
      <c r="E230" s="189">
        <v>919</v>
      </c>
      <c r="F230" s="182">
        <f t="shared" si="7"/>
        <v>1.3778110944527737</v>
      </c>
      <c r="G230" s="182">
        <f t="shared" si="8"/>
        <v>2.3265822784810126</v>
      </c>
      <c r="H230" s="182"/>
      <c r="I230" s="136">
        <v>919</v>
      </c>
    </row>
    <row r="231" spans="1:9" s="106" customFormat="1" ht="13.5" customHeight="1">
      <c r="A231" s="128">
        <v>2013899</v>
      </c>
      <c r="B231" s="134" t="s">
        <v>166</v>
      </c>
      <c r="C231" s="188">
        <v>176</v>
      </c>
      <c r="D231" s="188">
        <v>35</v>
      </c>
      <c r="E231" s="189">
        <v>50</v>
      </c>
      <c r="F231" s="182">
        <f t="shared" si="7"/>
        <v>0.2840909090909091</v>
      </c>
      <c r="G231" s="182">
        <f t="shared" si="8"/>
        <v>1.4285714285714286</v>
      </c>
      <c r="H231" s="182"/>
      <c r="I231" s="136">
        <v>50</v>
      </c>
    </row>
    <row r="232" spans="1:9" s="106" customFormat="1" ht="13.5" customHeight="1">
      <c r="A232" s="128">
        <v>20199</v>
      </c>
      <c r="B232" s="134" t="s">
        <v>167</v>
      </c>
      <c r="C232" s="185"/>
      <c r="D232" s="185">
        <v>1944</v>
      </c>
      <c r="E232" s="192"/>
      <c r="F232" s="182">
        <f t="shared" si="7"/>
      </c>
      <c r="G232" s="182">
        <f t="shared" si="8"/>
        <v>0</v>
      </c>
      <c r="H232" s="182"/>
      <c r="I232" s="148"/>
    </row>
    <row r="233" spans="1:9" s="106" customFormat="1" ht="13.5" customHeight="1">
      <c r="A233" s="128">
        <v>2019901</v>
      </c>
      <c r="B233" s="137" t="s">
        <v>168</v>
      </c>
      <c r="C233" s="188"/>
      <c r="D233" s="188"/>
      <c r="E233" s="189"/>
      <c r="F233" s="182">
        <f t="shared" si="7"/>
      </c>
      <c r="G233" s="182">
        <f t="shared" si="8"/>
      </c>
      <c r="H233" s="182"/>
      <c r="I233" s="136"/>
    </row>
    <row r="234" spans="1:9" s="106" customFormat="1" ht="13.5" customHeight="1">
      <c r="A234" s="128">
        <v>2019999</v>
      </c>
      <c r="B234" s="137" t="s">
        <v>169</v>
      </c>
      <c r="C234" s="188"/>
      <c r="D234" s="188">
        <v>1944</v>
      </c>
      <c r="E234" s="189"/>
      <c r="F234" s="182">
        <f t="shared" si="7"/>
      </c>
      <c r="G234" s="182">
        <f t="shared" si="8"/>
        <v>0</v>
      </c>
      <c r="H234" s="182"/>
      <c r="I234" s="136"/>
    </row>
    <row r="235" spans="1:9" s="106" customFormat="1" ht="13.5" customHeight="1">
      <c r="A235" s="128">
        <v>202</v>
      </c>
      <c r="B235" s="129" t="s">
        <v>170</v>
      </c>
      <c r="C235" s="180">
        <f>C236+C241+C243</f>
        <v>0</v>
      </c>
      <c r="D235" s="180">
        <f aca="true" t="shared" si="9" ref="D235:I235">D236+D241+D243</f>
        <v>0</v>
      </c>
      <c r="E235" s="181">
        <f t="shared" si="9"/>
        <v>0</v>
      </c>
      <c r="F235" s="182">
        <f t="shared" si="7"/>
      </c>
      <c r="G235" s="182">
        <f t="shared" si="8"/>
      </c>
      <c r="H235" s="193"/>
      <c r="I235" s="130">
        <f t="shared" si="9"/>
        <v>0</v>
      </c>
    </row>
    <row r="236" spans="1:9" s="106" customFormat="1" ht="13.5" customHeight="1">
      <c r="A236" s="128">
        <v>20205</v>
      </c>
      <c r="B236" s="134" t="s">
        <v>171</v>
      </c>
      <c r="C236" s="185"/>
      <c r="D236" s="185"/>
      <c r="E236" s="186"/>
      <c r="F236" s="182">
        <f t="shared" si="7"/>
      </c>
      <c r="G236" s="182">
        <f t="shared" si="8"/>
      </c>
      <c r="H236" s="182"/>
      <c r="I236" s="135"/>
    </row>
    <row r="237" spans="1:9" s="106" customFormat="1" ht="13.5" customHeight="1">
      <c r="A237" s="128">
        <v>2020503</v>
      </c>
      <c r="B237" s="134" t="s">
        <v>172</v>
      </c>
      <c r="C237" s="188"/>
      <c r="D237" s="188"/>
      <c r="E237" s="194"/>
      <c r="F237" s="182">
        <f t="shared" si="7"/>
      </c>
      <c r="G237" s="182">
        <f t="shared" si="8"/>
      </c>
      <c r="H237" s="182"/>
      <c r="I237" s="150"/>
    </row>
    <row r="238" spans="1:9" s="106" customFormat="1" ht="13.5" customHeight="1">
      <c r="A238" s="128">
        <v>2020504</v>
      </c>
      <c r="B238" s="134" t="s">
        <v>173</v>
      </c>
      <c r="C238" s="188"/>
      <c r="D238" s="188"/>
      <c r="E238" s="194"/>
      <c r="F238" s="182">
        <f t="shared" si="7"/>
      </c>
      <c r="G238" s="182">
        <f t="shared" si="8"/>
      </c>
      <c r="H238" s="182"/>
      <c r="I238" s="150"/>
    </row>
    <row r="239" spans="1:9" s="106" customFormat="1" ht="13.5" customHeight="1">
      <c r="A239" s="128">
        <v>2020505</v>
      </c>
      <c r="B239" s="134" t="s">
        <v>174</v>
      </c>
      <c r="C239" s="188"/>
      <c r="D239" s="188"/>
      <c r="E239" s="194"/>
      <c r="F239" s="182">
        <f t="shared" si="7"/>
      </c>
      <c r="G239" s="182">
        <f t="shared" si="8"/>
      </c>
      <c r="H239" s="182"/>
      <c r="I239" s="150"/>
    </row>
    <row r="240" spans="1:9" s="106" customFormat="1" ht="13.5" customHeight="1">
      <c r="A240" s="128">
        <v>2020599</v>
      </c>
      <c r="B240" s="134" t="s">
        <v>175</v>
      </c>
      <c r="C240" s="188"/>
      <c r="D240" s="188"/>
      <c r="E240" s="194"/>
      <c r="F240" s="182">
        <f t="shared" si="7"/>
      </c>
      <c r="G240" s="182">
        <f t="shared" si="8"/>
      </c>
      <c r="H240" s="182"/>
      <c r="I240" s="150"/>
    </row>
    <row r="241" spans="1:9" s="106" customFormat="1" ht="13.5" customHeight="1">
      <c r="A241" s="128">
        <v>20206</v>
      </c>
      <c r="B241" s="134" t="s">
        <v>176</v>
      </c>
      <c r="C241" s="185"/>
      <c r="D241" s="185"/>
      <c r="E241" s="186"/>
      <c r="F241" s="182">
        <f t="shared" si="7"/>
      </c>
      <c r="G241" s="182">
        <f t="shared" si="8"/>
      </c>
      <c r="H241" s="182"/>
      <c r="I241" s="135"/>
    </row>
    <row r="242" spans="1:9" s="106" customFormat="1" ht="13.5" customHeight="1">
      <c r="A242" s="128">
        <v>2020601</v>
      </c>
      <c r="B242" s="134" t="s">
        <v>177</v>
      </c>
      <c r="C242" s="188"/>
      <c r="D242" s="188"/>
      <c r="E242" s="194"/>
      <c r="F242" s="182">
        <f t="shared" si="7"/>
      </c>
      <c r="G242" s="182">
        <f t="shared" si="8"/>
      </c>
      <c r="H242" s="182"/>
      <c r="I242" s="150"/>
    </row>
    <row r="243" spans="1:9" s="106" customFormat="1" ht="13.5" customHeight="1">
      <c r="A243" s="128">
        <v>20299</v>
      </c>
      <c r="B243" s="134" t="s">
        <v>178</v>
      </c>
      <c r="C243" s="185"/>
      <c r="D243" s="185"/>
      <c r="E243" s="186"/>
      <c r="F243" s="182">
        <f t="shared" si="7"/>
      </c>
      <c r="G243" s="182">
        <f t="shared" si="8"/>
      </c>
      <c r="H243" s="182"/>
      <c r="I243" s="135"/>
    </row>
    <row r="244" spans="1:9" s="106" customFormat="1" ht="13.5" customHeight="1">
      <c r="A244" s="128">
        <v>2029999</v>
      </c>
      <c r="B244" s="134" t="s">
        <v>179</v>
      </c>
      <c r="C244" s="188"/>
      <c r="D244" s="188"/>
      <c r="E244" s="194"/>
      <c r="F244" s="182">
        <f t="shared" si="7"/>
      </c>
      <c r="G244" s="182">
        <f t="shared" si="8"/>
      </c>
      <c r="H244" s="182"/>
      <c r="I244" s="150"/>
    </row>
    <row r="245" spans="1:9" s="106" customFormat="1" ht="13.5" customHeight="1">
      <c r="A245" s="128">
        <v>203</v>
      </c>
      <c r="B245" s="129" t="s">
        <v>180</v>
      </c>
      <c r="C245" s="180">
        <f>C246+C250+C252+C254+C262</f>
        <v>98</v>
      </c>
      <c r="D245" s="180">
        <f aca="true" t="shared" si="10" ref="D245:I245">D246+D250+D252+D254+D262</f>
        <v>642</v>
      </c>
      <c r="E245" s="181">
        <f t="shared" si="10"/>
        <v>160</v>
      </c>
      <c r="F245" s="182">
        <f t="shared" si="7"/>
        <v>1.6326530612244898</v>
      </c>
      <c r="G245" s="182">
        <f t="shared" si="8"/>
        <v>0.24922118380062305</v>
      </c>
      <c r="H245" s="193"/>
      <c r="I245" s="130">
        <f t="shared" si="10"/>
        <v>160</v>
      </c>
    </row>
    <row r="246" spans="1:9" s="106" customFormat="1" ht="13.5" customHeight="1">
      <c r="A246" s="128">
        <v>20301</v>
      </c>
      <c r="B246" s="129" t="s">
        <v>181</v>
      </c>
      <c r="C246" s="185"/>
      <c r="D246" s="185"/>
      <c r="E246" s="186"/>
      <c r="F246" s="182">
        <f t="shared" si="7"/>
      </c>
      <c r="G246" s="182">
        <f t="shared" si="8"/>
      </c>
      <c r="H246" s="182"/>
      <c r="I246" s="135"/>
    </row>
    <row r="247" spans="1:9" s="106" customFormat="1" ht="13.5" customHeight="1">
      <c r="A247" s="128">
        <v>2030101</v>
      </c>
      <c r="B247" s="129" t="s">
        <v>182</v>
      </c>
      <c r="C247" s="188"/>
      <c r="D247" s="188"/>
      <c r="E247" s="194"/>
      <c r="F247" s="182">
        <f t="shared" si="7"/>
      </c>
      <c r="G247" s="182">
        <f t="shared" si="8"/>
      </c>
      <c r="H247" s="182"/>
      <c r="I247" s="150"/>
    </row>
    <row r="248" spans="1:9" s="106" customFormat="1" ht="13.5" customHeight="1">
      <c r="A248" s="128">
        <v>2030102</v>
      </c>
      <c r="B248" s="129" t="s">
        <v>183</v>
      </c>
      <c r="C248" s="188"/>
      <c r="D248" s="188"/>
      <c r="E248" s="194"/>
      <c r="F248" s="182">
        <f t="shared" si="7"/>
      </c>
      <c r="G248" s="182">
        <f t="shared" si="8"/>
      </c>
      <c r="H248" s="182"/>
      <c r="I248" s="150"/>
    </row>
    <row r="249" spans="1:9" s="106" customFormat="1" ht="13.5" customHeight="1">
      <c r="A249" s="128">
        <v>2030199</v>
      </c>
      <c r="B249" s="129" t="s">
        <v>184</v>
      </c>
      <c r="C249" s="188"/>
      <c r="D249" s="188"/>
      <c r="E249" s="194"/>
      <c r="F249" s="182">
        <f t="shared" si="7"/>
      </c>
      <c r="G249" s="182">
        <f t="shared" si="8"/>
      </c>
      <c r="H249" s="182"/>
      <c r="I249" s="150"/>
    </row>
    <row r="250" spans="1:9" s="106" customFormat="1" ht="13.5" customHeight="1">
      <c r="A250" s="128">
        <v>20304</v>
      </c>
      <c r="B250" s="129" t="s">
        <v>185</v>
      </c>
      <c r="C250" s="185"/>
      <c r="D250" s="185"/>
      <c r="E250" s="186"/>
      <c r="F250" s="182">
        <f t="shared" si="7"/>
      </c>
      <c r="G250" s="182">
        <f t="shared" si="8"/>
      </c>
      <c r="H250" s="182"/>
      <c r="I250" s="135"/>
    </row>
    <row r="251" spans="1:9" s="106" customFormat="1" ht="13.5" customHeight="1">
      <c r="A251" s="128">
        <v>2030401</v>
      </c>
      <c r="B251" s="129" t="s">
        <v>186</v>
      </c>
      <c r="C251" s="188"/>
      <c r="D251" s="188"/>
      <c r="E251" s="194"/>
      <c r="F251" s="182">
        <f t="shared" si="7"/>
      </c>
      <c r="G251" s="182">
        <f t="shared" si="8"/>
      </c>
      <c r="H251" s="182"/>
      <c r="I251" s="150"/>
    </row>
    <row r="252" spans="1:9" s="106" customFormat="1" ht="13.5" customHeight="1">
      <c r="A252" s="128">
        <v>20305</v>
      </c>
      <c r="B252" s="129" t="s">
        <v>187</v>
      </c>
      <c r="C252" s="185"/>
      <c r="D252" s="185"/>
      <c r="E252" s="186"/>
      <c r="F252" s="182">
        <f t="shared" si="7"/>
      </c>
      <c r="G252" s="182">
        <f t="shared" si="8"/>
      </c>
      <c r="H252" s="182"/>
      <c r="I252" s="135"/>
    </row>
    <row r="253" spans="1:9" s="106" customFormat="1" ht="13.5" customHeight="1">
      <c r="A253" s="128">
        <v>2030501</v>
      </c>
      <c r="B253" s="129" t="s">
        <v>188</v>
      </c>
      <c r="C253" s="188"/>
      <c r="D253" s="188"/>
      <c r="E253" s="194"/>
      <c r="F253" s="182">
        <f t="shared" si="7"/>
      </c>
      <c r="G253" s="182">
        <f t="shared" si="8"/>
      </c>
      <c r="H253" s="182"/>
      <c r="I253" s="150"/>
    </row>
    <row r="254" spans="1:9" s="106" customFormat="1" ht="13.5" customHeight="1">
      <c r="A254" s="128">
        <v>20306</v>
      </c>
      <c r="B254" s="137" t="s">
        <v>189</v>
      </c>
      <c r="C254" s="185">
        <v>98</v>
      </c>
      <c r="D254" s="185">
        <v>642</v>
      </c>
      <c r="E254" s="186">
        <v>160</v>
      </c>
      <c r="F254" s="182">
        <f t="shared" si="7"/>
        <v>1.6326530612244898</v>
      </c>
      <c r="G254" s="182">
        <f t="shared" si="8"/>
        <v>0.24922118380062305</v>
      </c>
      <c r="H254" s="182"/>
      <c r="I254" s="135">
        <v>160</v>
      </c>
    </row>
    <row r="255" spans="1:9" s="106" customFormat="1" ht="13.5" customHeight="1">
      <c r="A255" s="128">
        <v>2030601</v>
      </c>
      <c r="B255" s="137" t="s">
        <v>190</v>
      </c>
      <c r="C255" s="188"/>
      <c r="D255" s="188">
        <v>13</v>
      </c>
      <c r="E255" s="194">
        <v>49</v>
      </c>
      <c r="F255" s="182">
        <f t="shared" si="7"/>
      </c>
      <c r="G255" s="182">
        <f t="shared" si="8"/>
        <v>3.769230769230769</v>
      </c>
      <c r="H255" s="182"/>
      <c r="I255" s="150">
        <v>49</v>
      </c>
    </row>
    <row r="256" spans="1:9" s="106" customFormat="1" ht="13.5" customHeight="1">
      <c r="A256" s="128">
        <v>2030602</v>
      </c>
      <c r="B256" s="134" t="s">
        <v>191</v>
      </c>
      <c r="C256" s="188"/>
      <c r="D256" s="188"/>
      <c r="E256" s="194"/>
      <c r="F256" s="182">
        <f t="shared" si="7"/>
      </c>
      <c r="G256" s="182">
        <f t="shared" si="8"/>
      </c>
      <c r="H256" s="182"/>
      <c r="I256" s="150"/>
    </row>
    <row r="257" spans="1:9" s="106" customFormat="1" ht="13.5" customHeight="1">
      <c r="A257" s="128">
        <v>2030603</v>
      </c>
      <c r="B257" s="134" t="s">
        <v>192</v>
      </c>
      <c r="C257" s="188"/>
      <c r="D257" s="188"/>
      <c r="E257" s="194"/>
      <c r="F257" s="182">
        <f t="shared" si="7"/>
      </c>
      <c r="G257" s="182">
        <f t="shared" si="8"/>
      </c>
      <c r="H257" s="182"/>
      <c r="I257" s="150"/>
    </row>
    <row r="258" spans="1:9" s="106" customFormat="1" ht="13.5" customHeight="1">
      <c r="A258" s="128">
        <v>2030604</v>
      </c>
      <c r="B258" s="134" t="s">
        <v>193</v>
      </c>
      <c r="C258" s="188"/>
      <c r="D258" s="188"/>
      <c r="E258" s="194"/>
      <c r="F258" s="182">
        <f t="shared" si="7"/>
      </c>
      <c r="G258" s="182">
        <f t="shared" si="8"/>
      </c>
      <c r="H258" s="182"/>
      <c r="I258" s="150"/>
    </row>
    <row r="259" spans="1:9" s="106" customFormat="1" ht="13.5" customHeight="1">
      <c r="A259" s="128">
        <v>2030607</v>
      </c>
      <c r="B259" s="137" t="s">
        <v>194</v>
      </c>
      <c r="C259" s="188"/>
      <c r="D259" s="188">
        <v>629</v>
      </c>
      <c r="E259" s="194">
        <v>74</v>
      </c>
      <c r="F259" s="182">
        <f t="shared" si="7"/>
      </c>
      <c r="G259" s="182">
        <f t="shared" si="8"/>
        <v>0.11764705882352941</v>
      </c>
      <c r="H259" s="182"/>
      <c r="I259" s="150">
        <v>74</v>
      </c>
    </row>
    <row r="260" spans="1:9" s="106" customFormat="1" ht="13.5" customHeight="1">
      <c r="A260" s="128">
        <v>2030608</v>
      </c>
      <c r="B260" s="137" t="s">
        <v>195</v>
      </c>
      <c r="C260" s="188"/>
      <c r="D260" s="188"/>
      <c r="E260" s="194"/>
      <c r="F260" s="182">
        <f t="shared" si="7"/>
      </c>
      <c r="G260" s="182">
        <f t="shared" si="8"/>
      </c>
      <c r="H260" s="182"/>
      <c r="I260" s="150"/>
    </row>
    <row r="261" spans="1:9" s="106" customFormat="1" ht="13.5" customHeight="1">
      <c r="A261" s="128">
        <v>2030699</v>
      </c>
      <c r="B261" s="137" t="s">
        <v>196</v>
      </c>
      <c r="C261" s="188">
        <v>98</v>
      </c>
      <c r="D261" s="188"/>
      <c r="E261" s="194">
        <v>37</v>
      </c>
      <c r="F261" s="182">
        <f t="shared" si="7"/>
        <v>0.37755102040816324</v>
      </c>
      <c r="G261" s="182">
        <f t="shared" si="8"/>
      </c>
      <c r="H261" s="182"/>
      <c r="I261" s="150">
        <v>37</v>
      </c>
    </row>
    <row r="262" spans="1:9" s="106" customFormat="1" ht="13.5" customHeight="1">
      <c r="A262" s="128">
        <v>20399</v>
      </c>
      <c r="B262" s="137" t="s">
        <v>197</v>
      </c>
      <c r="C262" s="185"/>
      <c r="D262" s="185"/>
      <c r="E262" s="186"/>
      <c r="F262" s="182">
        <f aca="true" t="shared" si="11" ref="F262:F325">_xlfn.IFERROR((E262/C262)*100%,"")</f>
      </c>
      <c r="G262" s="182">
        <f aca="true" t="shared" si="12" ref="G262:G325">_xlfn.IFERROR((E262/D262)*100%,"")</f>
      </c>
      <c r="H262" s="182"/>
      <c r="I262" s="135"/>
    </row>
    <row r="263" spans="1:9" s="106" customFormat="1" ht="13.5" customHeight="1">
      <c r="A263" s="128">
        <v>2039999</v>
      </c>
      <c r="B263" s="137" t="s">
        <v>198</v>
      </c>
      <c r="C263" s="188"/>
      <c r="D263" s="188"/>
      <c r="E263" s="194"/>
      <c r="F263" s="182">
        <f t="shared" si="11"/>
      </c>
      <c r="G263" s="182">
        <f t="shared" si="12"/>
      </c>
      <c r="H263" s="182"/>
      <c r="I263" s="150"/>
    </row>
    <row r="264" spans="1:9" s="106" customFormat="1" ht="13.5" customHeight="1">
      <c r="A264" s="128">
        <v>204</v>
      </c>
      <c r="B264" s="129" t="s">
        <v>199</v>
      </c>
      <c r="C264" s="180">
        <f>C265+C268+C279+C286+C294+C303+C317+C327+C337+C345+C351</f>
        <v>5694</v>
      </c>
      <c r="D264" s="180">
        <f aca="true" t="shared" si="13" ref="D264:I264">D265+D268+D279+D286+D294+D303+D317+D327+D337+D345+D351</f>
        <v>8243</v>
      </c>
      <c r="E264" s="181">
        <f t="shared" si="13"/>
        <v>8755</v>
      </c>
      <c r="F264" s="182">
        <f t="shared" si="11"/>
        <v>1.537583421145065</v>
      </c>
      <c r="G264" s="182">
        <f t="shared" si="12"/>
        <v>1.0621133082615553</v>
      </c>
      <c r="H264" s="183"/>
      <c r="I264" s="130">
        <f t="shared" si="13"/>
        <v>7913</v>
      </c>
    </row>
    <row r="265" spans="1:9" s="106" customFormat="1" ht="13.5" customHeight="1">
      <c r="A265" s="128">
        <v>20401</v>
      </c>
      <c r="B265" s="134" t="s">
        <v>200</v>
      </c>
      <c r="C265" s="185"/>
      <c r="D265" s="185"/>
      <c r="E265" s="186"/>
      <c r="F265" s="182">
        <f t="shared" si="11"/>
      </c>
      <c r="G265" s="182">
        <f t="shared" si="12"/>
      </c>
      <c r="H265" s="182"/>
      <c r="I265" s="135"/>
    </row>
    <row r="266" spans="1:9" s="106" customFormat="1" ht="13.5" customHeight="1">
      <c r="A266" s="128">
        <v>2040101</v>
      </c>
      <c r="B266" s="134" t="s">
        <v>201</v>
      </c>
      <c r="C266" s="188"/>
      <c r="D266" s="188"/>
      <c r="E266" s="194"/>
      <c r="F266" s="182">
        <f t="shared" si="11"/>
      </c>
      <c r="G266" s="182">
        <f t="shared" si="12"/>
      </c>
      <c r="H266" s="182"/>
      <c r="I266" s="150"/>
    </row>
    <row r="267" spans="1:9" s="106" customFormat="1" ht="13.5" customHeight="1">
      <c r="A267" s="128">
        <v>2040199</v>
      </c>
      <c r="B267" s="137" t="s">
        <v>202</v>
      </c>
      <c r="C267" s="188"/>
      <c r="D267" s="188"/>
      <c r="E267" s="194"/>
      <c r="F267" s="182">
        <f t="shared" si="11"/>
      </c>
      <c r="G267" s="182">
        <f t="shared" si="12"/>
      </c>
      <c r="H267" s="182"/>
      <c r="I267" s="150"/>
    </row>
    <row r="268" spans="1:9" s="106" customFormat="1" ht="13.5" customHeight="1">
      <c r="A268" s="128">
        <v>20402</v>
      </c>
      <c r="B268" s="137" t="s">
        <v>203</v>
      </c>
      <c r="C268" s="185">
        <v>5385</v>
      </c>
      <c r="D268" s="185">
        <v>7703</v>
      </c>
      <c r="E268" s="186">
        <v>8185</v>
      </c>
      <c r="F268" s="182">
        <f t="shared" si="11"/>
        <v>1.5199628597957289</v>
      </c>
      <c r="G268" s="182">
        <f t="shared" si="12"/>
        <v>1.0625730234973387</v>
      </c>
      <c r="H268" s="182"/>
      <c r="I268" s="135">
        <v>7343</v>
      </c>
    </row>
    <row r="269" spans="1:9" s="106" customFormat="1" ht="13.5" customHeight="1">
      <c r="A269" s="128">
        <v>2040201</v>
      </c>
      <c r="B269" s="137" t="s">
        <v>43</v>
      </c>
      <c r="C269" s="188">
        <v>4285</v>
      </c>
      <c r="D269" s="188">
        <v>5422</v>
      </c>
      <c r="E269" s="194">
        <v>5271</v>
      </c>
      <c r="F269" s="182">
        <f t="shared" si="11"/>
        <v>1.2301050175029171</v>
      </c>
      <c r="G269" s="182">
        <f t="shared" si="12"/>
        <v>0.9721504979712283</v>
      </c>
      <c r="H269" s="182"/>
      <c r="I269" s="150">
        <v>5271</v>
      </c>
    </row>
    <row r="270" spans="1:9" s="106" customFormat="1" ht="13.5" customHeight="1">
      <c r="A270" s="128">
        <v>2040202</v>
      </c>
      <c r="B270" s="137" t="s">
        <v>44</v>
      </c>
      <c r="C270" s="188"/>
      <c r="D270" s="188">
        <v>1090</v>
      </c>
      <c r="E270" s="194">
        <v>1544</v>
      </c>
      <c r="F270" s="182">
        <f t="shared" si="11"/>
      </c>
      <c r="G270" s="182">
        <f t="shared" si="12"/>
        <v>1.41651376146789</v>
      </c>
      <c r="H270" s="182"/>
      <c r="I270" s="150">
        <v>1544</v>
      </c>
    </row>
    <row r="271" spans="1:9" s="106" customFormat="1" ht="13.5" customHeight="1">
      <c r="A271" s="128">
        <v>2040203</v>
      </c>
      <c r="B271" s="137" t="s">
        <v>45</v>
      </c>
      <c r="C271" s="188"/>
      <c r="D271" s="188"/>
      <c r="E271" s="194"/>
      <c r="F271" s="182">
        <f t="shared" si="11"/>
      </c>
      <c r="G271" s="182">
        <f t="shared" si="12"/>
      </c>
      <c r="H271" s="182"/>
      <c r="I271" s="150"/>
    </row>
    <row r="272" spans="1:9" s="106" customFormat="1" ht="13.5" customHeight="1">
      <c r="A272" s="128">
        <v>2040219</v>
      </c>
      <c r="B272" s="137" t="s">
        <v>84</v>
      </c>
      <c r="C272" s="188"/>
      <c r="D272" s="188"/>
      <c r="E272" s="194"/>
      <c r="F272" s="182">
        <f t="shared" si="11"/>
      </c>
      <c r="G272" s="182">
        <f t="shared" si="12"/>
      </c>
      <c r="H272" s="182"/>
      <c r="I272" s="150"/>
    </row>
    <row r="273" spans="1:9" s="106" customFormat="1" ht="13.5" customHeight="1">
      <c r="A273" s="128">
        <v>2040220</v>
      </c>
      <c r="B273" s="137" t="s">
        <v>204</v>
      </c>
      <c r="C273" s="188"/>
      <c r="D273" s="188"/>
      <c r="E273" s="194"/>
      <c r="F273" s="182">
        <f t="shared" si="11"/>
      </c>
      <c r="G273" s="182">
        <f t="shared" si="12"/>
      </c>
      <c r="H273" s="182"/>
      <c r="I273" s="150"/>
    </row>
    <row r="274" spans="1:9" s="106" customFormat="1" ht="13.5" customHeight="1">
      <c r="A274" s="128">
        <v>2040221</v>
      </c>
      <c r="B274" s="137" t="s">
        <v>205</v>
      </c>
      <c r="C274" s="188"/>
      <c r="D274" s="188"/>
      <c r="E274" s="194"/>
      <c r="F274" s="182">
        <f t="shared" si="11"/>
      </c>
      <c r="G274" s="182">
        <f t="shared" si="12"/>
      </c>
      <c r="H274" s="182"/>
      <c r="I274" s="150"/>
    </row>
    <row r="275" spans="1:9" s="106" customFormat="1" ht="13.5" customHeight="1">
      <c r="A275" s="128">
        <v>2040222</v>
      </c>
      <c r="B275" s="137" t="s">
        <v>206</v>
      </c>
      <c r="C275" s="188"/>
      <c r="D275" s="188"/>
      <c r="E275" s="194"/>
      <c r="F275" s="182">
        <f t="shared" si="11"/>
      </c>
      <c r="G275" s="182">
        <f t="shared" si="12"/>
      </c>
      <c r="H275" s="182"/>
      <c r="I275" s="150"/>
    </row>
    <row r="276" spans="1:9" s="106" customFormat="1" ht="13.5" customHeight="1">
      <c r="A276" s="128">
        <v>2040223</v>
      </c>
      <c r="B276" s="137" t="s">
        <v>207</v>
      </c>
      <c r="C276" s="188"/>
      <c r="D276" s="188"/>
      <c r="E276" s="194"/>
      <c r="F276" s="182">
        <f t="shared" si="11"/>
      </c>
      <c r="G276" s="182">
        <f t="shared" si="12"/>
      </c>
      <c r="H276" s="182"/>
      <c r="I276" s="150"/>
    </row>
    <row r="277" spans="1:9" s="106" customFormat="1" ht="13.5" customHeight="1">
      <c r="A277" s="128">
        <v>2040250</v>
      </c>
      <c r="B277" s="137" t="s">
        <v>52</v>
      </c>
      <c r="C277" s="188">
        <v>33</v>
      </c>
      <c r="D277" s="188">
        <v>87</v>
      </c>
      <c r="E277" s="194">
        <v>25</v>
      </c>
      <c r="F277" s="182">
        <f t="shared" si="11"/>
        <v>0.7575757575757576</v>
      </c>
      <c r="G277" s="182">
        <f t="shared" si="12"/>
        <v>0.28735632183908044</v>
      </c>
      <c r="H277" s="182"/>
      <c r="I277" s="150">
        <v>25</v>
      </c>
    </row>
    <row r="278" spans="1:9" s="106" customFormat="1" ht="13.5" customHeight="1">
      <c r="A278" s="128">
        <v>2040299</v>
      </c>
      <c r="B278" s="137" t="s">
        <v>208</v>
      </c>
      <c r="C278" s="188">
        <v>1067</v>
      </c>
      <c r="D278" s="188">
        <v>1104</v>
      </c>
      <c r="E278" s="194">
        <v>1345</v>
      </c>
      <c r="F278" s="182">
        <f t="shared" si="11"/>
        <v>1.260543580131209</v>
      </c>
      <c r="G278" s="182">
        <f t="shared" si="12"/>
        <v>1.2182971014492754</v>
      </c>
      <c r="H278" s="182"/>
      <c r="I278" s="150">
        <v>503</v>
      </c>
    </row>
    <row r="279" spans="1:9" s="106" customFormat="1" ht="13.5" customHeight="1">
      <c r="A279" s="128">
        <v>20403</v>
      </c>
      <c r="B279" s="134" t="s">
        <v>209</v>
      </c>
      <c r="C279" s="185"/>
      <c r="D279" s="185"/>
      <c r="E279" s="186"/>
      <c r="F279" s="182">
        <f t="shared" si="11"/>
      </c>
      <c r="G279" s="182">
        <f t="shared" si="12"/>
      </c>
      <c r="H279" s="182"/>
      <c r="I279" s="135"/>
    </row>
    <row r="280" spans="1:9" s="106" customFormat="1" ht="13.5" customHeight="1">
      <c r="A280" s="128">
        <v>2040301</v>
      </c>
      <c r="B280" s="134" t="s">
        <v>43</v>
      </c>
      <c r="C280" s="188"/>
      <c r="D280" s="188"/>
      <c r="E280" s="194"/>
      <c r="F280" s="182">
        <f t="shared" si="11"/>
      </c>
      <c r="G280" s="182">
        <f t="shared" si="12"/>
      </c>
      <c r="H280" s="182"/>
      <c r="I280" s="150"/>
    </row>
    <row r="281" spans="1:9" s="106" customFormat="1" ht="13.5" customHeight="1">
      <c r="A281" s="128">
        <v>2040302</v>
      </c>
      <c r="B281" s="134" t="s">
        <v>44</v>
      </c>
      <c r="C281" s="188"/>
      <c r="D281" s="188"/>
      <c r="E281" s="194"/>
      <c r="F281" s="182">
        <f t="shared" si="11"/>
      </c>
      <c r="G281" s="182">
        <f t="shared" si="12"/>
      </c>
      <c r="H281" s="182"/>
      <c r="I281" s="150"/>
    </row>
    <row r="282" spans="1:9" s="106" customFormat="1" ht="13.5" customHeight="1">
      <c r="A282" s="128">
        <v>2040303</v>
      </c>
      <c r="B282" s="137" t="s">
        <v>45</v>
      </c>
      <c r="C282" s="188"/>
      <c r="D282" s="188"/>
      <c r="E282" s="194"/>
      <c r="F282" s="182">
        <f t="shared" si="11"/>
      </c>
      <c r="G282" s="182">
        <f t="shared" si="12"/>
      </c>
      <c r="H282" s="182"/>
      <c r="I282" s="150"/>
    </row>
    <row r="283" spans="1:9" s="106" customFormat="1" ht="13.5" customHeight="1">
      <c r="A283" s="128">
        <v>2040304</v>
      </c>
      <c r="B283" s="137" t="s">
        <v>210</v>
      </c>
      <c r="C283" s="188"/>
      <c r="D283" s="188"/>
      <c r="E283" s="194"/>
      <c r="F283" s="182">
        <f t="shared" si="11"/>
      </c>
      <c r="G283" s="182">
        <f t="shared" si="12"/>
      </c>
      <c r="H283" s="182"/>
      <c r="I283" s="150"/>
    </row>
    <row r="284" spans="1:9" s="106" customFormat="1" ht="13.5" customHeight="1">
      <c r="A284" s="128">
        <v>2040350</v>
      </c>
      <c r="B284" s="137" t="s">
        <v>52</v>
      </c>
      <c r="C284" s="188"/>
      <c r="D284" s="188"/>
      <c r="E284" s="194"/>
      <c r="F284" s="182">
        <f t="shared" si="11"/>
      </c>
      <c r="G284" s="182">
        <f t="shared" si="12"/>
      </c>
      <c r="H284" s="182"/>
      <c r="I284" s="150"/>
    </row>
    <row r="285" spans="1:9" s="106" customFormat="1" ht="13.5" customHeight="1">
      <c r="A285" s="128">
        <v>2040399</v>
      </c>
      <c r="B285" s="129" t="s">
        <v>211</v>
      </c>
      <c r="C285" s="188"/>
      <c r="D285" s="188"/>
      <c r="E285" s="194"/>
      <c r="F285" s="182">
        <f t="shared" si="11"/>
      </c>
      <c r="G285" s="182">
        <f t="shared" si="12"/>
      </c>
      <c r="H285" s="182"/>
      <c r="I285" s="150"/>
    </row>
    <row r="286" spans="1:9" s="106" customFormat="1" ht="13.5" customHeight="1">
      <c r="A286" s="128">
        <v>20404</v>
      </c>
      <c r="B286" s="146" t="s">
        <v>212</v>
      </c>
      <c r="C286" s="185"/>
      <c r="D286" s="185"/>
      <c r="E286" s="186"/>
      <c r="F286" s="182">
        <f t="shared" si="11"/>
      </c>
      <c r="G286" s="182">
        <f t="shared" si="12"/>
      </c>
      <c r="H286" s="182"/>
      <c r="I286" s="135"/>
    </row>
    <row r="287" spans="1:9" s="106" customFormat="1" ht="13.5" customHeight="1">
      <c r="A287" s="128">
        <v>2040401</v>
      </c>
      <c r="B287" s="134" t="s">
        <v>43</v>
      </c>
      <c r="C287" s="188"/>
      <c r="D287" s="188"/>
      <c r="E287" s="194"/>
      <c r="F287" s="182">
        <f t="shared" si="11"/>
      </c>
      <c r="G287" s="182">
        <f t="shared" si="12"/>
      </c>
      <c r="H287" s="182"/>
      <c r="I287" s="150"/>
    </row>
    <row r="288" spans="1:9" s="106" customFormat="1" ht="13.5" customHeight="1">
      <c r="A288" s="128">
        <v>2040402</v>
      </c>
      <c r="B288" s="134" t="s">
        <v>44</v>
      </c>
      <c r="C288" s="188"/>
      <c r="D288" s="188"/>
      <c r="E288" s="194"/>
      <c r="F288" s="182">
        <f t="shared" si="11"/>
      </c>
      <c r="G288" s="182">
        <f t="shared" si="12"/>
      </c>
      <c r="H288" s="182"/>
      <c r="I288" s="150"/>
    </row>
    <row r="289" spans="1:9" s="106" customFormat="1" ht="13.5" customHeight="1">
      <c r="A289" s="128">
        <v>2040403</v>
      </c>
      <c r="B289" s="137" t="s">
        <v>45</v>
      </c>
      <c r="C289" s="188"/>
      <c r="D289" s="188"/>
      <c r="E289" s="194"/>
      <c r="F289" s="182">
        <f t="shared" si="11"/>
      </c>
      <c r="G289" s="182">
        <f t="shared" si="12"/>
      </c>
      <c r="H289" s="182"/>
      <c r="I289" s="150"/>
    </row>
    <row r="290" spans="1:9" s="106" customFormat="1" ht="13.5" customHeight="1">
      <c r="A290" s="128">
        <v>2040409</v>
      </c>
      <c r="B290" s="137" t="s">
        <v>213</v>
      </c>
      <c r="C290" s="188"/>
      <c r="D290" s="188"/>
      <c r="E290" s="194"/>
      <c r="F290" s="182">
        <f t="shared" si="11"/>
      </c>
      <c r="G290" s="182">
        <f t="shared" si="12"/>
      </c>
      <c r="H290" s="182"/>
      <c r="I290" s="150"/>
    </row>
    <row r="291" spans="1:9" s="106" customFormat="1" ht="13.5" customHeight="1">
      <c r="A291" s="128">
        <v>2040410</v>
      </c>
      <c r="B291" s="137" t="s">
        <v>214</v>
      </c>
      <c r="C291" s="188"/>
      <c r="D291" s="188"/>
      <c r="E291" s="194"/>
      <c r="F291" s="182">
        <f t="shared" si="11"/>
      </c>
      <c r="G291" s="182">
        <f t="shared" si="12"/>
      </c>
      <c r="H291" s="182"/>
      <c r="I291" s="150"/>
    </row>
    <row r="292" spans="1:9" s="106" customFormat="1" ht="13.5" customHeight="1">
      <c r="A292" s="128">
        <v>2040450</v>
      </c>
      <c r="B292" s="137" t="s">
        <v>52</v>
      </c>
      <c r="C292" s="188"/>
      <c r="D292" s="188"/>
      <c r="E292" s="194"/>
      <c r="F292" s="182">
        <f t="shared" si="11"/>
      </c>
      <c r="G292" s="182">
        <f t="shared" si="12"/>
      </c>
      <c r="H292" s="182"/>
      <c r="I292" s="150"/>
    </row>
    <row r="293" spans="1:9" s="106" customFormat="1" ht="13.5" customHeight="1">
      <c r="A293" s="128">
        <v>2040499</v>
      </c>
      <c r="B293" s="137" t="s">
        <v>215</v>
      </c>
      <c r="C293" s="188"/>
      <c r="D293" s="188"/>
      <c r="E293" s="194"/>
      <c r="F293" s="182">
        <f t="shared" si="11"/>
      </c>
      <c r="G293" s="182">
        <f t="shared" si="12"/>
      </c>
      <c r="H293" s="182"/>
      <c r="I293" s="150"/>
    </row>
    <row r="294" spans="1:9" s="106" customFormat="1" ht="13.5" customHeight="1">
      <c r="A294" s="128">
        <v>20405</v>
      </c>
      <c r="B294" s="129" t="s">
        <v>216</v>
      </c>
      <c r="C294" s="185"/>
      <c r="D294" s="185">
        <v>3</v>
      </c>
      <c r="E294" s="186"/>
      <c r="F294" s="182">
        <f t="shared" si="11"/>
      </c>
      <c r="G294" s="182">
        <f t="shared" si="12"/>
        <v>0</v>
      </c>
      <c r="H294" s="182"/>
      <c r="I294" s="135"/>
    </row>
    <row r="295" spans="1:9" s="106" customFormat="1" ht="13.5" customHeight="1">
      <c r="A295" s="128">
        <v>2040501</v>
      </c>
      <c r="B295" s="134" t="s">
        <v>43</v>
      </c>
      <c r="C295" s="188"/>
      <c r="D295" s="188">
        <v>2</v>
      </c>
      <c r="E295" s="194"/>
      <c r="F295" s="182">
        <f t="shared" si="11"/>
      </c>
      <c r="G295" s="182">
        <f t="shared" si="12"/>
        <v>0</v>
      </c>
      <c r="H295" s="182"/>
      <c r="I295" s="150"/>
    </row>
    <row r="296" spans="1:9" s="106" customFormat="1" ht="13.5" customHeight="1">
      <c r="A296" s="128">
        <v>2040502</v>
      </c>
      <c r="B296" s="134" t="s">
        <v>44</v>
      </c>
      <c r="C296" s="188"/>
      <c r="D296" s="188"/>
      <c r="E296" s="194"/>
      <c r="F296" s="182">
        <f t="shared" si="11"/>
      </c>
      <c r="G296" s="182">
        <f t="shared" si="12"/>
      </c>
      <c r="H296" s="182"/>
      <c r="I296" s="150"/>
    </row>
    <row r="297" spans="1:9" s="106" customFormat="1" ht="13.5" customHeight="1">
      <c r="A297" s="128">
        <v>2040503</v>
      </c>
      <c r="B297" s="134" t="s">
        <v>45</v>
      </c>
      <c r="C297" s="188"/>
      <c r="D297" s="188"/>
      <c r="E297" s="194"/>
      <c r="F297" s="182">
        <f t="shared" si="11"/>
      </c>
      <c r="G297" s="182">
        <f t="shared" si="12"/>
      </c>
      <c r="H297" s="182"/>
      <c r="I297" s="150"/>
    </row>
    <row r="298" spans="1:9" s="106" customFormat="1" ht="13.5" customHeight="1">
      <c r="A298" s="128">
        <v>2040504</v>
      </c>
      <c r="B298" s="137" t="s">
        <v>217</v>
      </c>
      <c r="C298" s="188"/>
      <c r="D298" s="188"/>
      <c r="E298" s="194"/>
      <c r="F298" s="182">
        <f t="shared" si="11"/>
      </c>
      <c r="G298" s="182">
        <f t="shared" si="12"/>
      </c>
      <c r="H298" s="182"/>
      <c r="I298" s="150"/>
    </row>
    <row r="299" spans="1:9" s="106" customFormat="1" ht="13.5" customHeight="1">
      <c r="A299" s="128">
        <v>2040505</v>
      </c>
      <c r="B299" s="137" t="s">
        <v>218</v>
      </c>
      <c r="C299" s="188"/>
      <c r="D299" s="188"/>
      <c r="E299" s="194"/>
      <c r="F299" s="182">
        <f t="shared" si="11"/>
      </c>
      <c r="G299" s="182">
        <f t="shared" si="12"/>
      </c>
      <c r="H299" s="182"/>
      <c r="I299" s="150"/>
    </row>
    <row r="300" spans="1:9" s="106" customFormat="1" ht="13.5" customHeight="1">
      <c r="A300" s="128">
        <v>2040506</v>
      </c>
      <c r="B300" s="137" t="s">
        <v>219</v>
      </c>
      <c r="C300" s="188"/>
      <c r="D300" s="188"/>
      <c r="E300" s="194"/>
      <c r="F300" s="182">
        <f t="shared" si="11"/>
      </c>
      <c r="G300" s="182">
        <f t="shared" si="12"/>
      </c>
      <c r="H300" s="182"/>
      <c r="I300" s="150"/>
    </row>
    <row r="301" spans="1:9" s="106" customFormat="1" ht="13.5" customHeight="1">
      <c r="A301" s="128">
        <v>2040550</v>
      </c>
      <c r="B301" s="134" t="s">
        <v>52</v>
      </c>
      <c r="C301" s="188"/>
      <c r="D301" s="188"/>
      <c r="E301" s="194"/>
      <c r="F301" s="182">
        <f t="shared" si="11"/>
      </c>
      <c r="G301" s="182">
        <f t="shared" si="12"/>
      </c>
      <c r="H301" s="182"/>
      <c r="I301" s="150"/>
    </row>
    <row r="302" spans="1:9" s="106" customFormat="1" ht="13.5" customHeight="1">
      <c r="A302" s="128">
        <v>2040599</v>
      </c>
      <c r="B302" s="134" t="s">
        <v>220</v>
      </c>
      <c r="C302" s="188"/>
      <c r="D302" s="188">
        <v>1</v>
      </c>
      <c r="E302" s="194"/>
      <c r="F302" s="182">
        <f t="shared" si="11"/>
      </c>
      <c r="G302" s="182">
        <f t="shared" si="12"/>
        <v>0</v>
      </c>
      <c r="H302" s="182"/>
      <c r="I302" s="150"/>
    </row>
    <row r="303" spans="1:9" s="106" customFormat="1" ht="13.5" customHeight="1">
      <c r="A303" s="128">
        <v>20406</v>
      </c>
      <c r="B303" s="134" t="s">
        <v>221</v>
      </c>
      <c r="C303" s="185">
        <v>309</v>
      </c>
      <c r="D303" s="185">
        <v>533</v>
      </c>
      <c r="E303" s="186">
        <v>570</v>
      </c>
      <c r="F303" s="182">
        <f t="shared" si="11"/>
        <v>1.8446601941747574</v>
      </c>
      <c r="G303" s="182">
        <f t="shared" si="12"/>
        <v>1.0694183864915572</v>
      </c>
      <c r="H303" s="182"/>
      <c r="I303" s="135">
        <v>570</v>
      </c>
    </row>
    <row r="304" spans="1:9" s="106" customFormat="1" ht="13.5" customHeight="1">
      <c r="A304" s="128">
        <v>2040601</v>
      </c>
      <c r="B304" s="137" t="s">
        <v>43</v>
      </c>
      <c r="C304" s="188">
        <v>248</v>
      </c>
      <c r="D304" s="188">
        <v>461</v>
      </c>
      <c r="E304" s="194">
        <v>458</v>
      </c>
      <c r="F304" s="182">
        <f t="shared" si="11"/>
        <v>1.846774193548387</v>
      </c>
      <c r="G304" s="182">
        <f t="shared" si="12"/>
        <v>0.9934924078091106</v>
      </c>
      <c r="H304" s="182"/>
      <c r="I304" s="150">
        <v>458</v>
      </c>
    </row>
    <row r="305" spans="1:9" s="106" customFormat="1" ht="13.5" customHeight="1">
      <c r="A305" s="128">
        <v>2040602</v>
      </c>
      <c r="B305" s="137" t="s">
        <v>44</v>
      </c>
      <c r="C305" s="188"/>
      <c r="D305" s="188">
        <v>13</v>
      </c>
      <c r="E305" s="194">
        <v>49</v>
      </c>
      <c r="F305" s="182">
        <f t="shared" si="11"/>
      </c>
      <c r="G305" s="182">
        <f t="shared" si="12"/>
        <v>3.769230769230769</v>
      </c>
      <c r="H305" s="182"/>
      <c r="I305" s="150">
        <v>49</v>
      </c>
    </row>
    <row r="306" spans="1:9" s="106" customFormat="1" ht="13.5" customHeight="1">
      <c r="A306" s="128">
        <v>2040603</v>
      </c>
      <c r="B306" s="137" t="s">
        <v>45</v>
      </c>
      <c r="C306" s="188"/>
      <c r="D306" s="188"/>
      <c r="E306" s="194"/>
      <c r="F306" s="182">
        <f t="shared" si="11"/>
      </c>
      <c r="G306" s="182">
        <f t="shared" si="12"/>
      </c>
      <c r="H306" s="182"/>
      <c r="I306" s="150"/>
    </row>
    <row r="307" spans="1:9" s="106" customFormat="1" ht="13.5" customHeight="1">
      <c r="A307" s="128">
        <v>2040604</v>
      </c>
      <c r="B307" s="129" t="s">
        <v>222</v>
      </c>
      <c r="C307" s="188"/>
      <c r="D307" s="188">
        <v>14</v>
      </c>
      <c r="E307" s="194"/>
      <c r="F307" s="182">
        <f t="shared" si="11"/>
      </c>
      <c r="G307" s="182">
        <f t="shared" si="12"/>
        <v>0</v>
      </c>
      <c r="H307" s="182"/>
      <c r="I307" s="150"/>
    </row>
    <row r="308" spans="1:9" s="106" customFormat="1" ht="13.5" customHeight="1">
      <c r="A308" s="128">
        <v>2040605</v>
      </c>
      <c r="B308" s="134" t="s">
        <v>223</v>
      </c>
      <c r="C308" s="188"/>
      <c r="D308" s="188"/>
      <c r="E308" s="194"/>
      <c r="F308" s="182">
        <f t="shared" si="11"/>
      </c>
      <c r="G308" s="182">
        <f t="shared" si="12"/>
      </c>
      <c r="H308" s="182"/>
      <c r="I308" s="150"/>
    </row>
    <row r="309" spans="1:9" s="106" customFormat="1" ht="13.5" customHeight="1">
      <c r="A309" s="128">
        <v>2040606</v>
      </c>
      <c r="B309" s="134" t="s">
        <v>224</v>
      </c>
      <c r="C309" s="188"/>
      <c r="D309" s="188"/>
      <c r="E309" s="194"/>
      <c r="F309" s="182">
        <f t="shared" si="11"/>
      </c>
      <c r="G309" s="182">
        <f t="shared" si="12"/>
      </c>
      <c r="H309" s="182"/>
      <c r="I309" s="150"/>
    </row>
    <row r="310" spans="1:9" s="106" customFormat="1" ht="13.5" customHeight="1">
      <c r="A310" s="128">
        <v>2040607</v>
      </c>
      <c r="B310" s="146" t="s">
        <v>225</v>
      </c>
      <c r="C310" s="188"/>
      <c r="D310" s="188"/>
      <c r="E310" s="194"/>
      <c r="F310" s="182">
        <f t="shared" si="11"/>
      </c>
      <c r="G310" s="182">
        <f t="shared" si="12"/>
      </c>
      <c r="H310" s="182"/>
      <c r="I310" s="150"/>
    </row>
    <row r="311" spans="1:9" s="106" customFormat="1" ht="13.5" customHeight="1">
      <c r="A311" s="128">
        <v>2040608</v>
      </c>
      <c r="B311" s="137" t="s">
        <v>226</v>
      </c>
      <c r="C311" s="188"/>
      <c r="D311" s="188"/>
      <c r="E311" s="194"/>
      <c r="F311" s="182">
        <f t="shared" si="11"/>
      </c>
      <c r="G311" s="182">
        <f t="shared" si="12"/>
      </c>
      <c r="H311" s="182"/>
      <c r="I311" s="150"/>
    </row>
    <row r="312" spans="1:9" s="106" customFormat="1" ht="13.5" customHeight="1">
      <c r="A312" s="128">
        <v>2040610</v>
      </c>
      <c r="B312" s="137" t="s">
        <v>227</v>
      </c>
      <c r="C312" s="188"/>
      <c r="D312" s="188"/>
      <c r="E312" s="194"/>
      <c r="F312" s="182">
        <f t="shared" si="11"/>
      </c>
      <c r="G312" s="182">
        <f t="shared" si="12"/>
      </c>
      <c r="H312" s="182"/>
      <c r="I312" s="150"/>
    </row>
    <row r="313" spans="1:9" s="106" customFormat="1" ht="13.5" customHeight="1">
      <c r="A313" s="128">
        <v>2040612</v>
      </c>
      <c r="B313" s="137" t="s">
        <v>228</v>
      </c>
      <c r="C313" s="188"/>
      <c r="D313" s="188"/>
      <c r="E313" s="194"/>
      <c r="F313" s="182">
        <f t="shared" si="11"/>
      </c>
      <c r="G313" s="182">
        <f t="shared" si="12"/>
      </c>
      <c r="H313" s="182"/>
      <c r="I313" s="150"/>
    </row>
    <row r="314" spans="1:9" s="106" customFormat="1" ht="13.5" customHeight="1">
      <c r="A314" s="128">
        <v>2040613</v>
      </c>
      <c r="B314" s="137" t="s">
        <v>84</v>
      </c>
      <c r="C314" s="188"/>
      <c r="D314" s="188"/>
      <c r="E314" s="194"/>
      <c r="F314" s="182">
        <f t="shared" si="11"/>
      </c>
      <c r="G314" s="182">
        <f t="shared" si="12"/>
      </c>
      <c r="H314" s="182"/>
      <c r="I314" s="150"/>
    </row>
    <row r="315" spans="1:9" s="106" customFormat="1" ht="13.5" customHeight="1">
      <c r="A315" s="128">
        <v>2040650</v>
      </c>
      <c r="B315" s="137" t="s">
        <v>52</v>
      </c>
      <c r="C315" s="188"/>
      <c r="D315" s="188">
        <v>26</v>
      </c>
      <c r="E315" s="194"/>
      <c r="F315" s="182">
        <f t="shared" si="11"/>
      </c>
      <c r="G315" s="182">
        <f t="shared" si="12"/>
        <v>0</v>
      </c>
      <c r="H315" s="182"/>
      <c r="I315" s="150"/>
    </row>
    <row r="316" spans="1:9" s="106" customFormat="1" ht="13.5" customHeight="1">
      <c r="A316" s="128">
        <v>2040699</v>
      </c>
      <c r="B316" s="134" t="s">
        <v>229</v>
      </c>
      <c r="C316" s="188">
        <v>61</v>
      </c>
      <c r="D316" s="188">
        <v>19</v>
      </c>
      <c r="E316" s="194">
        <v>63</v>
      </c>
      <c r="F316" s="182">
        <f t="shared" si="11"/>
        <v>1.0327868852459017</v>
      </c>
      <c r="G316" s="182">
        <f t="shared" si="12"/>
        <v>3.3157894736842106</v>
      </c>
      <c r="H316" s="182"/>
      <c r="I316" s="150">
        <v>63</v>
      </c>
    </row>
    <row r="317" spans="1:9" s="106" customFormat="1" ht="13.5" customHeight="1">
      <c r="A317" s="128">
        <v>20407</v>
      </c>
      <c r="B317" s="146" t="s">
        <v>230</v>
      </c>
      <c r="C317" s="185"/>
      <c r="D317" s="185"/>
      <c r="E317" s="186"/>
      <c r="F317" s="182">
        <f t="shared" si="11"/>
      </c>
      <c r="G317" s="182">
        <f t="shared" si="12"/>
      </c>
      <c r="H317" s="182"/>
      <c r="I317" s="135"/>
    </row>
    <row r="318" spans="1:9" s="106" customFormat="1" ht="13.5" customHeight="1">
      <c r="A318" s="128">
        <v>2040701</v>
      </c>
      <c r="B318" s="134" t="s">
        <v>43</v>
      </c>
      <c r="C318" s="188"/>
      <c r="D318" s="188"/>
      <c r="E318" s="194"/>
      <c r="F318" s="182">
        <f t="shared" si="11"/>
      </c>
      <c r="G318" s="182">
        <f t="shared" si="12"/>
      </c>
      <c r="H318" s="182"/>
      <c r="I318" s="150"/>
    </row>
    <row r="319" spans="1:9" s="106" customFormat="1" ht="13.5" customHeight="1">
      <c r="A319" s="128">
        <v>2040702</v>
      </c>
      <c r="B319" s="137" t="s">
        <v>44</v>
      </c>
      <c r="C319" s="188"/>
      <c r="D319" s="188"/>
      <c r="E319" s="194"/>
      <c r="F319" s="182">
        <f t="shared" si="11"/>
      </c>
      <c r="G319" s="182">
        <f t="shared" si="12"/>
      </c>
      <c r="H319" s="182"/>
      <c r="I319" s="150"/>
    </row>
    <row r="320" spans="1:9" s="106" customFormat="1" ht="13.5" customHeight="1">
      <c r="A320" s="128">
        <v>2040703</v>
      </c>
      <c r="B320" s="137" t="s">
        <v>45</v>
      </c>
      <c r="C320" s="188"/>
      <c r="D320" s="188"/>
      <c r="E320" s="194"/>
      <c r="F320" s="182">
        <f t="shared" si="11"/>
      </c>
      <c r="G320" s="182">
        <f t="shared" si="12"/>
      </c>
      <c r="H320" s="182"/>
      <c r="I320" s="150"/>
    </row>
    <row r="321" spans="1:9" s="106" customFormat="1" ht="13.5" customHeight="1">
      <c r="A321" s="128">
        <v>2040704</v>
      </c>
      <c r="B321" s="137" t="s">
        <v>231</v>
      </c>
      <c r="C321" s="188"/>
      <c r="D321" s="188"/>
      <c r="E321" s="194"/>
      <c r="F321" s="182">
        <f t="shared" si="11"/>
      </c>
      <c r="G321" s="182">
        <f t="shared" si="12"/>
      </c>
      <c r="H321" s="182"/>
      <c r="I321" s="150"/>
    </row>
    <row r="322" spans="1:9" s="106" customFormat="1" ht="13.5" customHeight="1">
      <c r="A322" s="128">
        <v>2040705</v>
      </c>
      <c r="B322" s="129" t="s">
        <v>232</v>
      </c>
      <c r="C322" s="188"/>
      <c r="D322" s="188"/>
      <c r="E322" s="194"/>
      <c r="F322" s="182">
        <f t="shared" si="11"/>
      </c>
      <c r="G322" s="182">
        <f t="shared" si="12"/>
      </c>
      <c r="H322" s="182"/>
      <c r="I322" s="150"/>
    </row>
    <row r="323" spans="1:9" s="106" customFormat="1" ht="13.5" customHeight="1">
      <c r="A323" s="128">
        <v>2040706</v>
      </c>
      <c r="B323" s="134" t="s">
        <v>233</v>
      </c>
      <c r="C323" s="188"/>
      <c r="D323" s="188"/>
      <c r="E323" s="194"/>
      <c r="F323" s="182">
        <f t="shared" si="11"/>
      </c>
      <c r="G323" s="182">
        <f t="shared" si="12"/>
      </c>
      <c r="H323" s="182"/>
      <c r="I323" s="150"/>
    </row>
    <row r="324" spans="1:9" s="106" customFormat="1" ht="13.5" customHeight="1">
      <c r="A324" s="128">
        <v>2040707</v>
      </c>
      <c r="B324" s="134" t="s">
        <v>84</v>
      </c>
      <c r="C324" s="188"/>
      <c r="D324" s="188"/>
      <c r="E324" s="194"/>
      <c r="F324" s="182">
        <f t="shared" si="11"/>
      </c>
      <c r="G324" s="182">
        <f t="shared" si="12"/>
      </c>
      <c r="H324" s="182"/>
      <c r="I324" s="150"/>
    </row>
    <row r="325" spans="1:9" s="106" customFormat="1" ht="13.5" customHeight="1">
      <c r="A325" s="128">
        <v>2040750</v>
      </c>
      <c r="B325" s="134" t="s">
        <v>52</v>
      </c>
      <c r="C325" s="188"/>
      <c r="D325" s="188"/>
      <c r="E325" s="194"/>
      <c r="F325" s="182">
        <f t="shared" si="11"/>
      </c>
      <c r="G325" s="182">
        <f t="shared" si="12"/>
      </c>
      <c r="H325" s="182"/>
      <c r="I325" s="150"/>
    </row>
    <row r="326" spans="1:9" s="106" customFormat="1" ht="13.5" customHeight="1">
      <c r="A326" s="128">
        <v>2040799</v>
      </c>
      <c r="B326" s="134" t="s">
        <v>234</v>
      </c>
      <c r="C326" s="188"/>
      <c r="D326" s="188"/>
      <c r="E326" s="194"/>
      <c r="F326" s="182">
        <f aca="true" t="shared" si="14" ref="F326:F389">_xlfn.IFERROR((E326/C326)*100%,"")</f>
      </c>
      <c r="G326" s="182">
        <f aca="true" t="shared" si="15" ref="G326:G389">_xlfn.IFERROR((E326/D326)*100%,"")</f>
      </c>
      <c r="H326" s="182"/>
      <c r="I326" s="150"/>
    </row>
    <row r="327" spans="1:9" s="106" customFormat="1" ht="13.5" customHeight="1">
      <c r="A327" s="128">
        <v>20408</v>
      </c>
      <c r="B327" s="137" t="s">
        <v>235</v>
      </c>
      <c r="C327" s="185"/>
      <c r="D327" s="185"/>
      <c r="E327" s="186"/>
      <c r="F327" s="182">
        <f t="shared" si="14"/>
      </c>
      <c r="G327" s="182">
        <f t="shared" si="15"/>
      </c>
      <c r="H327" s="182"/>
      <c r="I327" s="135"/>
    </row>
    <row r="328" spans="1:9" s="106" customFormat="1" ht="13.5" customHeight="1">
      <c r="A328" s="128">
        <v>2040801</v>
      </c>
      <c r="B328" s="137" t="s">
        <v>43</v>
      </c>
      <c r="C328" s="188"/>
      <c r="D328" s="188"/>
      <c r="E328" s="194"/>
      <c r="F328" s="182">
        <f t="shared" si="14"/>
      </c>
      <c r="G328" s="182">
        <f t="shared" si="15"/>
      </c>
      <c r="H328" s="182"/>
      <c r="I328" s="150"/>
    </row>
    <row r="329" spans="1:9" s="106" customFormat="1" ht="13.5" customHeight="1">
      <c r="A329" s="128">
        <v>2040802</v>
      </c>
      <c r="B329" s="137" t="s">
        <v>44</v>
      </c>
      <c r="C329" s="188"/>
      <c r="D329" s="188"/>
      <c r="E329" s="194"/>
      <c r="F329" s="182">
        <f t="shared" si="14"/>
      </c>
      <c r="G329" s="182">
        <f t="shared" si="15"/>
      </c>
      <c r="H329" s="182"/>
      <c r="I329" s="150"/>
    </row>
    <row r="330" spans="1:9" s="106" customFormat="1" ht="13.5" customHeight="1">
      <c r="A330" s="128">
        <v>2040803</v>
      </c>
      <c r="B330" s="134" t="s">
        <v>45</v>
      </c>
      <c r="C330" s="188"/>
      <c r="D330" s="188"/>
      <c r="E330" s="194"/>
      <c r="F330" s="182">
        <f t="shared" si="14"/>
      </c>
      <c r="G330" s="182">
        <f t="shared" si="15"/>
      </c>
      <c r="H330" s="182"/>
      <c r="I330" s="150"/>
    </row>
    <row r="331" spans="1:9" s="106" customFormat="1" ht="13.5" customHeight="1">
      <c r="A331" s="128">
        <v>2040804</v>
      </c>
      <c r="B331" s="134" t="s">
        <v>236</v>
      </c>
      <c r="C331" s="188"/>
      <c r="D331" s="188"/>
      <c r="E331" s="194"/>
      <c r="F331" s="182">
        <f t="shared" si="14"/>
      </c>
      <c r="G331" s="182">
        <f t="shared" si="15"/>
      </c>
      <c r="H331" s="182"/>
      <c r="I331" s="150"/>
    </row>
    <row r="332" spans="1:9" s="106" customFormat="1" ht="13.5" customHeight="1">
      <c r="A332" s="128">
        <v>2040805</v>
      </c>
      <c r="B332" s="134" t="s">
        <v>237</v>
      </c>
      <c r="C332" s="188"/>
      <c r="D332" s="188"/>
      <c r="E332" s="194"/>
      <c r="F332" s="182">
        <f t="shared" si="14"/>
      </c>
      <c r="G332" s="182">
        <f t="shared" si="15"/>
      </c>
      <c r="H332" s="182"/>
      <c r="I332" s="150"/>
    </row>
    <row r="333" spans="1:9" s="106" customFormat="1" ht="13.5" customHeight="1">
      <c r="A333" s="128">
        <v>2040806</v>
      </c>
      <c r="B333" s="137" t="s">
        <v>238</v>
      </c>
      <c r="C333" s="188"/>
      <c r="D333" s="188"/>
      <c r="E333" s="194"/>
      <c r="F333" s="182">
        <f t="shared" si="14"/>
      </c>
      <c r="G333" s="182">
        <f t="shared" si="15"/>
      </c>
      <c r="H333" s="182"/>
      <c r="I333" s="150"/>
    </row>
    <row r="334" spans="1:9" s="106" customFormat="1" ht="13.5" customHeight="1">
      <c r="A334" s="128">
        <v>2040807</v>
      </c>
      <c r="B334" s="137" t="s">
        <v>84</v>
      </c>
      <c r="C334" s="188"/>
      <c r="D334" s="188"/>
      <c r="E334" s="194"/>
      <c r="F334" s="182">
        <f t="shared" si="14"/>
      </c>
      <c r="G334" s="182">
        <f t="shared" si="15"/>
      </c>
      <c r="H334" s="182"/>
      <c r="I334" s="150"/>
    </row>
    <row r="335" spans="1:9" s="106" customFormat="1" ht="13.5" customHeight="1">
      <c r="A335" s="128">
        <v>2040850</v>
      </c>
      <c r="B335" s="137" t="s">
        <v>52</v>
      </c>
      <c r="C335" s="188"/>
      <c r="D335" s="188"/>
      <c r="E335" s="194"/>
      <c r="F335" s="182">
        <f t="shared" si="14"/>
      </c>
      <c r="G335" s="182">
        <f t="shared" si="15"/>
      </c>
      <c r="H335" s="182"/>
      <c r="I335" s="150"/>
    </row>
    <row r="336" spans="1:9" s="106" customFormat="1" ht="13.5" customHeight="1">
      <c r="A336" s="128">
        <v>2040899</v>
      </c>
      <c r="B336" s="137" t="s">
        <v>239</v>
      </c>
      <c r="C336" s="188"/>
      <c r="D336" s="188"/>
      <c r="E336" s="194"/>
      <c r="F336" s="182">
        <f t="shared" si="14"/>
      </c>
      <c r="G336" s="182">
        <f t="shared" si="15"/>
      </c>
      <c r="H336" s="182"/>
      <c r="I336" s="150"/>
    </row>
    <row r="337" spans="1:9" s="106" customFormat="1" ht="13.5" customHeight="1">
      <c r="A337" s="128">
        <v>20409</v>
      </c>
      <c r="B337" s="129" t="s">
        <v>240</v>
      </c>
      <c r="C337" s="185"/>
      <c r="D337" s="185"/>
      <c r="E337" s="186"/>
      <c r="F337" s="182">
        <f t="shared" si="14"/>
      </c>
      <c r="G337" s="182">
        <f t="shared" si="15"/>
      </c>
      <c r="H337" s="182"/>
      <c r="I337" s="135"/>
    </row>
    <row r="338" spans="1:9" s="106" customFormat="1" ht="13.5" customHeight="1">
      <c r="A338" s="128">
        <v>2040901</v>
      </c>
      <c r="B338" s="134" t="s">
        <v>43</v>
      </c>
      <c r="C338" s="188"/>
      <c r="D338" s="188"/>
      <c r="E338" s="194"/>
      <c r="F338" s="182">
        <f t="shared" si="14"/>
      </c>
      <c r="G338" s="182">
        <f t="shared" si="15"/>
      </c>
      <c r="H338" s="182"/>
      <c r="I338" s="150"/>
    </row>
    <row r="339" spans="1:9" s="106" customFormat="1" ht="13.5" customHeight="1">
      <c r="A339" s="128">
        <v>2040902</v>
      </c>
      <c r="B339" s="134" t="s">
        <v>44</v>
      </c>
      <c r="C339" s="188"/>
      <c r="D339" s="188"/>
      <c r="E339" s="194"/>
      <c r="F339" s="182">
        <f t="shared" si="14"/>
      </c>
      <c r="G339" s="182">
        <f t="shared" si="15"/>
      </c>
      <c r="H339" s="182"/>
      <c r="I339" s="150"/>
    </row>
    <row r="340" spans="1:9" s="106" customFormat="1" ht="13.5" customHeight="1">
      <c r="A340" s="128">
        <v>2040903</v>
      </c>
      <c r="B340" s="146" t="s">
        <v>45</v>
      </c>
      <c r="C340" s="188"/>
      <c r="D340" s="188"/>
      <c r="E340" s="194"/>
      <c r="F340" s="182">
        <f t="shared" si="14"/>
      </c>
      <c r="G340" s="182">
        <f t="shared" si="15"/>
      </c>
      <c r="H340" s="182"/>
      <c r="I340" s="150"/>
    </row>
    <row r="341" spans="1:9" s="106" customFormat="1" ht="13.5" customHeight="1">
      <c r="A341" s="128">
        <v>2040904</v>
      </c>
      <c r="B341" s="147" t="s">
        <v>241</v>
      </c>
      <c r="C341" s="188"/>
      <c r="D341" s="188"/>
      <c r="E341" s="194"/>
      <c r="F341" s="182">
        <f t="shared" si="14"/>
      </c>
      <c r="G341" s="182">
        <f t="shared" si="15"/>
      </c>
      <c r="H341" s="182"/>
      <c r="I341" s="150"/>
    </row>
    <row r="342" spans="1:9" s="106" customFormat="1" ht="13.5" customHeight="1">
      <c r="A342" s="128">
        <v>2040905</v>
      </c>
      <c r="B342" s="137" t="s">
        <v>242</v>
      </c>
      <c r="C342" s="188"/>
      <c r="D342" s="188"/>
      <c r="E342" s="194"/>
      <c r="F342" s="182">
        <f t="shared" si="14"/>
      </c>
      <c r="G342" s="182">
        <f t="shared" si="15"/>
      </c>
      <c r="H342" s="182"/>
      <c r="I342" s="150"/>
    </row>
    <row r="343" spans="1:9" s="106" customFormat="1" ht="13.5" customHeight="1">
      <c r="A343" s="128">
        <v>2040950</v>
      </c>
      <c r="B343" s="137" t="s">
        <v>52</v>
      </c>
      <c r="C343" s="188"/>
      <c r="D343" s="188"/>
      <c r="E343" s="194"/>
      <c r="F343" s="182">
        <f t="shared" si="14"/>
      </c>
      <c r="G343" s="182">
        <f t="shared" si="15"/>
      </c>
      <c r="H343" s="182"/>
      <c r="I343" s="150"/>
    </row>
    <row r="344" spans="1:9" s="106" customFormat="1" ht="13.5" customHeight="1">
      <c r="A344" s="128">
        <v>2040999</v>
      </c>
      <c r="B344" s="134" t="s">
        <v>243</v>
      </c>
      <c r="C344" s="188"/>
      <c r="D344" s="188"/>
      <c r="E344" s="194"/>
      <c r="F344" s="182">
        <f t="shared" si="14"/>
      </c>
      <c r="G344" s="182">
        <f t="shared" si="15"/>
      </c>
      <c r="H344" s="182"/>
      <c r="I344" s="150"/>
    </row>
    <row r="345" spans="1:9" s="106" customFormat="1" ht="13.5" customHeight="1">
      <c r="A345" s="128">
        <v>20410</v>
      </c>
      <c r="B345" s="134" t="s">
        <v>244</v>
      </c>
      <c r="C345" s="185"/>
      <c r="D345" s="185"/>
      <c r="E345" s="186"/>
      <c r="F345" s="182">
        <f t="shared" si="14"/>
      </c>
      <c r="G345" s="182">
        <f t="shared" si="15"/>
      </c>
      <c r="H345" s="182"/>
      <c r="I345" s="135"/>
    </row>
    <row r="346" spans="1:9" s="106" customFormat="1" ht="13.5" customHeight="1">
      <c r="A346" s="128">
        <v>2041001</v>
      </c>
      <c r="B346" s="134" t="s">
        <v>43</v>
      </c>
      <c r="C346" s="188"/>
      <c r="D346" s="188"/>
      <c r="E346" s="194"/>
      <c r="F346" s="182">
        <f t="shared" si="14"/>
      </c>
      <c r="G346" s="182">
        <f t="shared" si="15"/>
      </c>
      <c r="H346" s="182"/>
      <c r="I346" s="150"/>
    </row>
    <row r="347" spans="1:9" s="106" customFormat="1" ht="13.5" customHeight="1">
      <c r="A347" s="128">
        <v>2041002</v>
      </c>
      <c r="B347" s="137" t="s">
        <v>44</v>
      </c>
      <c r="C347" s="188"/>
      <c r="D347" s="188"/>
      <c r="E347" s="194"/>
      <c r="F347" s="182">
        <f t="shared" si="14"/>
      </c>
      <c r="G347" s="182">
        <f t="shared" si="15"/>
      </c>
      <c r="H347" s="182"/>
      <c r="I347" s="150"/>
    </row>
    <row r="348" spans="1:9" s="106" customFormat="1" ht="13.5" customHeight="1">
      <c r="A348" s="128">
        <v>2041006</v>
      </c>
      <c r="B348" s="134" t="s">
        <v>84</v>
      </c>
      <c r="C348" s="188"/>
      <c r="D348" s="188"/>
      <c r="E348" s="194"/>
      <c r="F348" s="182">
        <f t="shared" si="14"/>
      </c>
      <c r="G348" s="182">
        <f t="shared" si="15"/>
      </c>
      <c r="H348" s="182"/>
      <c r="I348" s="150"/>
    </row>
    <row r="349" spans="1:9" s="106" customFormat="1" ht="13.5" customHeight="1">
      <c r="A349" s="128">
        <v>2041007</v>
      </c>
      <c r="B349" s="137" t="s">
        <v>245</v>
      </c>
      <c r="C349" s="188"/>
      <c r="D349" s="188"/>
      <c r="E349" s="194"/>
      <c r="F349" s="182">
        <f t="shared" si="14"/>
      </c>
      <c r="G349" s="182">
        <f t="shared" si="15"/>
      </c>
      <c r="H349" s="182"/>
      <c r="I349" s="150"/>
    </row>
    <row r="350" spans="1:9" s="106" customFormat="1" ht="13.5" customHeight="1">
      <c r="A350" s="128">
        <v>2041099</v>
      </c>
      <c r="B350" s="134" t="s">
        <v>246</v>
      </c>
      <c r="C350" s="188"/>
      <c r="D350" s="188"/>
      <c r="E350" s="194"/>
      <c r="F350" s="182">
        <f t="shared" si="14"/>
      </c>
      <c r="G350" s="182">
        <f t="shared" si="15"/>
      </c>
      <c r="H350" s="182"/>
      <c r="I350" s="150"/>
    </row>
    <row r="351" spans="1:9" s="106" customFormat="1" ht="13.5" customHeight="1">
      <c r="A351" s="128">
        <v>20499</v>
      </c>
      <c r="B351" s="134" t="s">
        <v>247</v>
      </c>
      <c r="C351" s="185"/>
      <c r="D351" s="185">
        <v>4</v>
      </c>
      <c r="E351" s="186"/>
      <c r="F351" s="182">
        <f t="shared" si="14"/>
      </c>
      <c r="G351" s="182">
        <f t="shared" si="15"/>
        <v>0</v>
      </c>
      <c r="H351" s="182"/>
      <c r="I351" s="135"/>
    </row>
    <row r="352" spans="1:9" s="106" customFormat="1" ht="13.5" customHeight="1">
      <c r="A352" s="128">
        <v>2049902</v>
      </c>
      <c r="B352" s="134" t="s">
        <v>248</v>
      </c>
      <c r="C352" s="188"/>
      <c r="D352" s="188"/>
      <c r="E352" s="194"/>
      <c r="F352" s="182">
        <f t="shared" si="14"/>
      </c>
      <c r="G352" s="182">
        <f t="shared" si="15"/>
      </c>
      <c r="H352" s="182"/>
      <c r="I352" s="150"/>
    </row>
    <row r="353" spans="1:9" s="106" customFormat="1" ht="13.5" customHeight="1">
      <c r="A353" s="128">
        <v>2049999</v>
      </c>
      <c r="B353" s="134" t="s">
        <v>249</v>
      </c>
      <c r="C353" s="188"/>
      <c r="D353" s="188">
        <v>4</v>
      </c>
      <c r="E353" s="194"/>
      <c r="F353" s="182">
        <f t="shared" si="14"/>
      </c>
      <c r="G353" s="182">
        <f t="shared" si="15"/>
        <v>0</v>
      </c>
      <c r="H353" s="182"/>
      <c r="I353" s="150"/>
    </row>
    <row r="354" spans="1:9" s="106" customFormat="1" ht="13.5" customHeight="1">
      <c r="A354" s="128">
        <v>205</v>
      </c>
      <c r="B354" s="129" t="s">
        <v>250</v>
      </c>
      <c r="C354" s="180">
        <f>C355+C360+C367+C373+C379+C383+C387+C391+C397+C404</f>
        <v>22703</v>
      </c>
      <c r="D354" s="180">
        <f aca="true" t="shared" si="16" ref="D354:I354">D355+D360+D367+D373+D379+D383+D387+D391+D397+D404</f>
        <v>50179</v>
      </c>
      <c r="E354" s="181">
        <f t="shared" si="16"/>
        <v>34672</v>
      </c>
      <c r="F354" s="182">
        <f t="shared" si="14"/>
        <v>1.5271990485838876</v>
      </c>
      <c r="G354" s="182">
        <f t="shared" si="15"/>
        <v>0.6909663405010064</v>
      </c>
      <c r="H354" s="183"/>
      <c r="I354" s="130">
        <f t="shared" si="16"/>
        <v>32039</v>
      </c>
    </row>
    <row r="355" spans="1:9" s="106" customFormat="1" ht="13.5" customHeight="1">
      <c r="A355" s="128">
        <v>20501</v>
      </c>
      <c r="B355" s="137" t="s">
        <v>251</v>
      </c>
      <c r="C355" s="185">
        <v>2364</v>
      </c>
      <c r="D355" s="185">
        <v>961</v>
      </c>
      <c r="E355" s="186">
        <v>2440</v>
      </c>
      <c r="F355" s="182">
        <f t="shared" si="14"/>
        <v>1.0321489001692048</v>
      </c>
      <c r="G355" s="182">
        <f t="shared" si="15"/>
        <v>2.5390218522372527</v>
      </c>
      <c r="H355" s="182"/>
      <c r="I355" s="135">
        <v>2440</v>
      </c>
    </row>
    <row r="356" spans="1:9" s="106" customFormat="1" ht="13.5" customHeight="1">
      <c r="A356" s="128">
        <v>2050101</v>
      </c>
      <c r="B356" s="134" t="s">
        <v>43</v>
      </c>
      <c r="C356" s="188">
        <v>1754</v>
      </c>
      <c r="D356" s="188">
        <v>500</v>
      </c>
      <c r="E356" s="194">
        <v>1766</v>
      </c>
      <c r="F356" s="182">
        <f t="shared" si="14"/>
        <v>1.0068415051311288</v>
      </c>
      <c r="G356" s="182">
        <f t="shared" si="15"/>
        <v>3.532</v>
      </c>
      <c r="H356" s="182"/>
      <c r="I356" s="150">
        <v>1766</v>
      </c>
    </row>
    <row r="357" spans="1:9" s="106" customFormat="1" ht="13.5" customHeight="1">
      <c r="A357" s="128">
        <v>2050102</v>
      </c>
      <c r="B357" s="134" t="s">
        <v>44</v>
      </c>
      <c r="C357" s="188">
        <v>554</v>
      </c>
      <c r="D357" s="188">
        <v>196</v>
      </c>
      <c r="E357" s="194">
        <v>476</v>
      </c>
      <c r="F357" s="182">
        <f t="shared" si="14"/>
        <v>0.8592057761732852</v>
      </c>
      <c r="G357" s="182">
        <f t="shared" si="15"/>
        <v>2.4285714285714284</v>
      </c>
      <c r="H357" s="182"/>
      <c r="I357" s="150">
        <v>476</v>
      </c>
    </row>
    <row r="358" spans="1:9" s="106" customFormat="1" ht="13.5" customHeight="1">
      <c r="A358" s="128">
        <v>2050103</v>
      </c>
      <c r="B358" s="134" t="s">
        <v>45</v>
      </c>
      <c r="C358" s="188"/>
      <c r="D358" s="188"/>
      <c r="E358" s="194"/>
      <c r="F358" s="182">
        <f t="shared" si="14"/>
      </c>
      <c r="G358" s="182">
        <f t="shared" si="15"/>
      </c>
      <c r="H358" s="182"/>
      <c r="I358" s="150"/>
    </row>
    <row r="359" spans="1:9" s="106" customFormat="1" ht="13.5" customHeight="1">
      <c r="A359" s="128">
        <v>2050199</v>
      </c>
      <c r="B359" s="147" t="s">
        <v>252</v>
      </c>
      <c r="C359" s="188">
        <v>56</v>
      </c>
      <c r="D359" s="188">
        <v>265</v>
      </c>
      <c r="E359" s="194">
        <v>198</v>
      </c>
      <c r="F359" s="182">
        <f t="shared" si="14"/>
        <v>3.5357142857142856</v>
      </c>
      <c r="G359" s="182">
        <f t="shared" si="15"/>
        <v>0.7471698113207547</v>
      </c>
      <c r="H359" s="182"/>
      <c r="I359" s="150">
        <v>198</v>
      </c>
    </row>
    <row r="360" spans="1:9" s="106" customFormat="1" ht="13.5" customHeight="1">
      <c r="A360" s="128">
        <v>20502</v>
      </c>
      <c r="B360" s="134" t="s">
        <v>253</v>
      </c>
      <c r="C360" s="185">
        <v>18263</v>
      </c>
      <c r="D360" s="185">
        <v>46495</v>
      </c>
      <c r="E360" s="186">
        <v>29010</v>
      </c>
      <c r="F360" s="182">
        <f t="shared" si="14"/>
        <v>1.5884575370968625</v>
      </c>
      <c r="G360" s="182">
        <f t="shared" si="15"/>
        <v>0.6239380578556835</v>
      </c>
      <c r="H360" s="182"/>
      <c r="I360" s="135">
        <v>26377</v>
      </c>
    </row>
    <row r="361" spans="1:9" s="106" customFormat="1" ht="13.5" customHeight="1">
      <c r="A361" s="128">
        <v>2050201</v>
      </c>
      <c r="B361" s="134" t="s">
        <v>254</v>
      </c>
      <c r="C361" s="188">
        <v>312</v>
      </c>
      <c r="D361" s="188">
        <v>658</v>
      </c>
      <c r="E361" s="194">
        <v>472</v>
      </c>
      <c r="F361" s="182">
        <f t="shared" si="14"/>
        <v>1.5128205128205128</v>
      </c>
      <c r="G361" s="182">
        <f t="shared" si="15"/>
        <v>0.7173252279635258</v>
      </c>
      <c r="H361" s="182"/>
      <c r="I361" s="150">
        <v>472</v>
      </c>
    </row>
    <row r="362" spans="1:9" s="106" customFormat="1" ht="13.5" customHeight="1">
      <c r="A362" s="128">
        <v>2050202</v>
      </c>
      <c r="B362" s="134" t="s">
        <v>255</v>
      </c>
      <c r="C362" s="188">
        <v>7945</v>
      </c>
      <c r="D362" s="188">
        <v>25238</v>
      </c>
      <c r="E362" s="194">
        <v>14204</v>
      </c>
      <c r="F362" s="182">
        <f t="shared" si="14"/>
        <v>1.7877910635619887</v>
      </c>
      <c r="G362" s="182">
        <f t="shared" si="15"/>
        <v>0.5628021237815992</v>
      </c>
      <c r="H362" s="182"/>
      <c r="I362" s="150">
        <v>11571</v>
      </c>
    </row>
    <row r="363" spans="1:9" s="106" customFormat="1" ht="13.5" customHeight="1">
      <c r="A363" s="128">
        <v>2050203</v>
      </c>
      <c r="B363" s="137" t="s">
        <v>256</v>
      </c>
      <c r="C363" s="188">
        <v>8097</v>
      </c>
      <c r="D363" s="188">
        <v>17161</v>
      </c>
      <c r="E363" s="194">
        <v>11429</v>
      </c>
      <c r="F363" s="182">
        <f t="shared" si="14"/>
        <v>1.4115104359639372</v>
      </c>
      <c r="G363" s="182">
        <f t="shared" si="15"/>
        <v>0.6659868306042771</v>
      </c>
      <c r="H363" s="182"/>
      <c r="I363" s="150">
        <v>11429</v>
      </c>
    </row>
    <row r="364" spans="1:9" s="106" customFormat="1" ht="13.5" customHeight="1">
      <c r="A364" s="128">
        <v>2050204</v>
      </c>
      <c r="B364" s="137" t="s">
        <v>257</v>
      </c>
      <c r="C364" s="188">
        <v>1909</v>
      </c>
      <c r="D364" s="188">
        <v>3115</v>
      </c>
      <c r="E364" s="194">
        <v>2894</v>
      </c>
      <c r="F364" s="182">
        <f t="shared" si="14"/>
        <v>1.5159769512833945</v>
      </c>
      <c r="G364" s="182">
        <f t="shared" si="15"/>
        <v>0.9290529695024077</v>
      </c>
      <c r="H364" s="182"/>
      <c r="I364" s="150">
        <v>2894</v>
      </c>
    </row>
    <row r="365" spans="1:9" s="106" customFormat="1" ht="13.5" customHeight="1">
      <c r="A365" s="128">
        <v>2050205</v>
      </c>
      <c r="B365" s="137" t="s">
        <v>258</v>
      </c>
      <c r="C365" s="188"/>
      <c r="D365" s="188"/>
      <c r="E365" s="194"/>
      <c r="F365" s="182">
        <f t="shared" si="14"/>
      </c>
      <c r="G365" s="182">
        <f t="shared" si="15"/>
      </c>
      <c r="H365" s="182"/>
      <c r="I365" s="150"/>
    </row>
    <row r="366" spans="1:9" s="106" customFormat="1" ht="13.5" customHeight="1">
      <c r="A366" s="128">
        <v>2050299</v>
      </c>
      <c r="B366" s="134" t="s">
        <v>259</v>
      </c>
      <c r="C366" s="188"/>
      <c r="D366" s="188">
        <v>323</v>
      </c>
      <c r="E366" s="194">
        <v>11</v>
      </c>
      <c r="F366" s="182">
        <f t="shared" si="14"/>
      </c>
      <c r="G366" s="182">
        <f t="shared" si="15"/>
        <v>0.034055727554179564</v>
      </c>
      <c r="H366" s="182"/>
      <c r="I366" s="150">
        <v>11</v>
      </c>
    </row>
    <row r="367" spans="1:9" s="106" customFormat="1" ht="13.5" customHeight="1">
      <c r="A367" s="128">
        <v>20503</v>
      </c>
      <c r="B367" s="134" t="s">
        <v>260</v>
      </c>
      <c r="C367" s="185">
        <v>836</v>
      </c>
      <c r="D367" s="185">
        <v>1231</v>
      </c>
      <c r="E367" s="186">
        <v>1118</v>
      </c>
      <c r="F367" s="182">
        <f t="shared" si="14"/>
        <v>1.3373205741626795</v>
      </c>
      <c r="G367" s="182">
        <f t="shared" si="15"/>
        <v>0.9082047116165719</v>
      </c>
      <c r="H367" s="182"/>
      <c r="I367" s="135">
        <v>1118</v>
      </c>
    </row>
    <row r="368" spans="1:9" s="106" customFormat="1" ht="13.5" customHeight="1">
      <c r="A368" s="128">
        <v>2050301</v>
      </c>
      <c r="B368" s="134" t="s">
        <v>261</v>
      </c>
      <c r="C368" s="188"/>
      <c r="D368" s="188"/>
      <c r="E368" s="194"/>
      <c r="F368" s="182">
        <f t="shared" si="14"/>
      </c>
      <c r="G368" s="182">
        <f t="shared" si="15"/>
      </c>
      <c r="H368" s="182"/>
      <c r="I368" s="150"/>
    </row>
    <row r="369" spans="1:9" s="106" customFormat="1" ht="13.5" customHeight="1">
      <c r="A369" s="128">
        <v>2050302</v>
      </c>
      <c r="B369" s="134" t="s">
        <v>262</v>
      </c>
      <c r="C369" s="188">
        <v>836</v>
      </c>
      <c r="D369" s="188">
        <v>1231</v>
      </c>
      <c r="E369" s="194">
        <v>1118</v>
      </c>
      <c r="F369" s="182">
        <f t="shared" si="14"/>
        <v>1.3373205741626795</v>
      </c>
      <c r="G369" s="182">
        <f t="shared" si="15"/>
        <v>0.9082047116165719</v>
      </c>
      <c r="H369" s="182"/>
      <c r="I369" s="150">
        <v>1118</v>
      </c>
    </row>
    <row r="370" spans="1:9" s="106" customFormat="1" ht="13.5" customHeight="1">
      <c r="A370" s="128">
        <v>2050303</v>
      </c>
      <c r="B370" s="134" t="s">
        <v>263</v>
      </c>
      <c r="C370" s="188"/>
      <c r="D370" s="188"/>
      <c r="E370" s="194"/>
      <c r="F370" s="182">
        <f t="shared" si="14"/>
      </c>
      <c r="G370" s="182">
        <f t="shared" si="15"/>
      </c>
      <c r="H370" s="182"/>
      <c r="I370" s="150"/>
    </row>
    <row r="371" spans="1:9" s="106" customFormat="1" ht="13.5" customHeight="1">
      <c r="A371" s="128">
        <v>2050305</v>
      </c>
      <c r="B371" s="137" t="s">
        <v>264</v>
      </c>
      <c r="C371" s="188"/>
      <c r="D371" s="188"/>
      <c r="E371" s="194"/>
      <c r="F371" s="182">
        <f t="shared" si="14"/>
      </c>
      <c r="G371" s="182">
        <f t="shared" si="15"/>
      </c>
      <c r="H371" s="182"/>
      <c r="I371" s="150"/>
    </row>
    <row r="372" spans="1:9" s="106" customFormat="1" ht="13.5" customHeight="1">
      <c r="A372" s="128">
        <v>2050399</v>
      </c>
      <c r="B372" s="137" t="s">
        <v>265</v>
      </c>
      <c r="C372" s="188"/>
      <c r="D372" s="188"/>
      <c r="E372" s="194"/>
      <c r="F372" s="182">
        <f t="shared" si="14"/>
      </c>
      <c r="G372" s="182">
        <f t="shared" si="15"/>
      </c>
      <c r="H372" s="182"/>
      <c r="I372" s="150"/>
    </row>
    <row r="373" spans="1:9" s="106" customFormat="1" ht="13.5" customHeight="1">
      <c r="A373" s="128">
        <v>20504</v>
      </c>
      <c r="B373" s="129" t="s">
        <v>266</v>
      </c>
      <c r="C373" s="185"/>
      <c r="D373" s="185"/>
      <c r="E373" s="186"/>
      <c r="F373" s="182">
        <f t="shared" si="14"/>
      </c>
      <c r="G373" s="182">
        <f t="shared" si="15"/>
      </c>
      <c r="H373" s="182"/>
      <c r="I373" s="135"/>
    </row>
    <row r="374" spans="1:9" s="106" customFormat="1" ht="13.5" customHeight="1">
      <c r="A374" s="128">
        <v>2050401</v>
      </c>
      <c r="B374" s="134" t="s">
        <v>267</v>
      </c>
      <c r="C374" s="188"/>
      <c r="D374" s="188"/>
      <c r="E374" s="194"/>
      <c r="F374" s="182">
        <f t="shared" si="14"/>
      </c>
      <c r="G374" s="182">
        <f t="shared" si="15"/>
      </c>
      <c r="H374" s="182"/>
      <c r="I374" s="150"/>
    </row>
    <row r="375" spans="1:9" s="106" customFormat="1" ht="13.5" customHeight="1">
      <c r="A375" s="128">
        <v>2050402</v>
      </c>
      <c r="B375" s="134" t="s">
        <v>268</v>
      </c>
      <c r="C375" s="188"/>
      <c r="D375" s="188"/>
      <c r="E375" s="194"/>
      <c r="F375" s="182">
        <f t="shared" si="14"/>
      </c>
      <c r="G375" s="182">
        <f t="shared" si="15"/>
      </c>
      <c r="H375" s="182"/>
      <c r="I375" s="150"/>
    </row>
    <row r="376" spans="1:9" s="106" customFormat="1" ht="13.5" customHeight="1">
      <c r="A376" s="128">
        <v>2050403</v>
      </c>
      <c r="B376" s="134" t="s">
        <v>269</v>
      </c>
      <c r="C376" s="188"/>
      <c r="D376" s="188"/>
      <c r="E376" s="194"/>
      <c r="F376" s="182">
        <f t="shared" si="14"/>
      </c>
      <c r="G376" s="182">
        <f t="shared" si="15"/>
      </c>
      <c r="H376" s="182"/>
      <c r="I376" s="150"/>
    </row>
    <row r="377" spans="1:9" s="106" customFormat="1" ht="13.5" customHeight="1">
      <c r="A377" s="128">
        <v>2050404</v>
      </c>
      <c r="B377" s="137" t="s">
        <v>270</v>
      </c>
      <c r="C377" s="188"/>
      <c r="D377" s="188"/>
      <c r="E377" s="194"/>
      <c r="F377" s="182">
        <f t="shared" si="14"/>
      </c>
      <c r="G377" s="182">
        <f t="shared" si="15"/>
      </c>
      <c r="H377" s="182"/>
      <c r="I377" s="150"/>
    </row>
    <row r="378" spans="1:9" s="106" customFormat="1" ht="13.5" customHeight="1">
      <c r="A378" s="128">
        <v>2050499</v>
      </c>
      <c r="B378" s="137" t="s">
        <v>271</v>
      </c>
      <c r="C378" s="188"/>
      <c r="D378" s="188"/>
      <c r="E378" s="194"/>
      <c r="F378" s="182">
        <f t="shared" si="14"/>
      </c>
      <c r="G378" s="182">
        <f t="shared" si="15"/>
      </c>
      <c r="H378" s="182"/>
      <c r="I378" s="150"/>
    </row>
    <row r="379" spans="1:9" s="106" customFormat="1" ht="13.5" customHeight="1">
      <c r="A379" s="128">
        <v>20505</v>
      </c>
      <c r="B379" s="137" t="s">
        <v>272</v>
      </c>
      <c r="C379" s="185"/>
      <c r="D379" s="185"/>
      <c r="E379" s="186"/>
      <c r="F379" s="182">
        <f t="shared" si="14"/>
      </c>
      <c r="G379" s="182">
        <f t="shared" si="15"/>
      </c>
      <c r="H379" s="182"/>
      <c r="I379" s="135"/>
    </row>
    <row r="380" spans="1:9" s="106" customFormat="1" ht="13.5" customHeight="1">
      <c r="A380" s="128">
        <v>2050501</v>
      </c>
      <c r="B380" s="134" t="s">
        <v>273</v>
      </c>
      <c r="C380" s="188"/>
      <c r="D380" s="188"/>
      <c r="E380" s="194"/>
      <c r="F380" s="182">
        <f t="shared" si="14"/>
      </c>
      <c r="G380" s="182">
        <f t="shared" si="15"/>
      </c>
      <c r="H380" s="182"/>
      <c r="I380" s="150"/>
    </row>
    <row r="381" spans="1:9" s="106" customFormat="1" ht="13.5" customHeight="1">
      <c r="A381" s="128">
        <v>2050502</v>
      </c>
      <c r="B381" s="134" t="s">
        <v>274</v>
      </c>
      <c r="C381" s="188"/>
      <c r="D381" s="188"/>
      <c r="E381" s="194"/>
      <c r="F381" s="182">
        <f t="shared" si="14"/>
      </c>
      <c r="G381" s="182">
        <f t="shared" si="15"/>
      </c>
      <c r="H381" s="182"/>
      <c r="I381" s="150"/>
    </row>
    <row r="382" spans="1:9" s="106" customFormat="1" ht="13.5" customHeight="1">
      <c r="A382" s="128">
        <v>2050599</v>
      </c>
      <c r="B382" s="134" t="s">
        <v>275</v>
      </c>
      <c r="C382" s="188"/>
      <c r="D382" s="188"/>
      <c r="E382" s="194"/>
      <c r="F382" s="182">
        <f t="shared" si="14"/>
      </c>
      <c r="G382" s="182">
        <f t="shared" si="15"/>
      </c>
      <c r="H382" s="182"/>
      <c r="I382" s="150"/>
    </row>
    <row r="383" spans="1:9" s="106" customFormat="1" ht="13.5" customHeight="1">
      <c r="A383" s="128">
        <v>20506</v>
      </c>
      <c r="B383" s="137" t="s">
        <v>276</v>
      </c>
      <c r="C383" s="185"/>
      <c r="D383" s="185"/>
      <c r="E383" s="186"/>
      <c r="F383" s="182">
        <f t="shared" si="14"/>
      </c>
      <c r="G383" s="182">
        <f t="shared" si="15"/>
      </c>
      <c r="H383" s="182"/>
      <c r="I383" s="135"/>
    </row>
    <row r="384" spans="1:9" s="106" customFormat="1" ht="13.5" customHeight="1">
      <c r="A384" s="128">
        <v>2050601</v>
      </c>
      <c r="B384" s="137" t="s">
        <v>277</v>
      </c>
      <c r="C384" s="188"/>
      <c r="D384" s="188"/>
      <c r="E384" s="195"/>
      <c r="F384" s="182">
        <f t="shared" si="14"/>
      </c>
      <c r="G384" s="182">
        <f t="shared" si="15"/>
      </c>
      <c r="H384" s="182"/>
      <c r="I384" s="151"/>
    </row>
    <row r="385" spans="1:9" s="106" customFormat="1" ht="13.5" customHeight="1">
      <c r="A385" s="128">
        <v>2050602</v>
      </c>
      <c r="B385" s="137" t="s">
        <v>278</v>
      </c>
      <c r="C385" s="188"/>
      <c r="D385" s="188"/>
      <c r="E385" s="194"/>
      <c r="F385" s="182">
        <f t="shared" si="14"/>
      </c>
      <c r="G385" s="182">
        <f t="shared" si="15"/>
      </c>
      <c r="H385" s="182"/>
      <c r="I385" s="150"/>
    </row>
    <row r="386" spans="1:9" s="106" customFormat="1" ht="13.5" customHeight="1">
      <c r="A386" s="128">
        <v>2050699</v>
      </c>
      <c r="B386" s="129" t="s">
        <v>279</v>
      </c>
      <c r="C386" s="188"/>
      <c r="D386" s="188"/>
      <c r="E386" s="194"/>
      <c r="F386" s="182">
        <f t="shared" si="14"/>
      </c>
      <c r="G386" s="182">
        <f t="shared" si="15"/>
      </c>
      <c r="H386" s="182"/>
      <c r="I386" s="150"/>
    </row>
    <row r="387" spans="1:9" s="106" customFormat="1" ht="13.5" customHeight="1">
      <c r="A387" s="128">
        <v>20507</v>
      </c>
      <c r="B387" s="134" t="s">
        <v>280</v>
      </c>
      <c r="C387" s="185"/>
      <c r="D387" s="185"/>
      <c r="E387" s="186"/>
      <c r="F387" s="182">
        <f t="shared" si="14"/>
      </c>
      <c r="G387" s="182">
        <f t="shared" si="15"/>
      </c>
      <c r="H387" s="182"/>
      <c r="I387" s="135"/>
    </row>
    <row r="388" spans="1:9" s="106" customFormat="1" ht="13.5" customHeight="1">
      <c r="A388" s="128">
        <v>2050701</v>
      </c>
      <c r="B388" s="134" t="s">
        <v>281</v>
      </c>
      <c r="C388" s="188"/>
      <c r="D388" s="188"/>
      <c r="E388" s="194"/>
      <c r="F388" s="182">
        <f t="shared" si="14"/>
      </c>
      <c r="G388" s="182">
        <f t="shared" si="15"/>
      </c>
      <c r="H388" s="182"/>
      <c r="I388" s="150"/>
    </row>
    <row r="389" spans="1:9" s="106" customFormat="1" ht="13.5" customHeight="1">
      <c r="A389" s="128">
        <v>2050702</v>
      </c>
      <c r="B389" s="134" t="s">
        <v>282</v>
      </c>
      <c r="C389" s="188"/>
      <c r="D389" s="188"/>
      <c r="E389" s="194"/>
      <c r="F389" s="182">
        <f t="shared" si="14"/>
      </c>
      <c r="G389" s="182">
        <f t="shared" si="15"/>
      </c>
      <c r="H389" s="182"/>
      <c r="I389" s="150"/>
    </row>
    <row r="390" spans="1:9" s="106" customFormat="1" ht="13.5" customHeight="1">
      <c r="A390" s="128">
        <v>2050799</v>
      </c>
      <c r="B390" s="137" t="s">
        <v>283</v>
      </c>
      <c r="C390" s="188"/>
      <c r="D390" s="188"/>
      <c r="E390" s="194"/>
      <c r="F390" s="182">
        <f aca="true" t="shared" si="17" ref="F390:F453">_xlfn.IFERROR((E390/C390)*100%,"")</f>
      </c>
      <c r="G390" s="182">
        <f aca="true" t="shared" si="18" ref="G390:G453">_xlfn.IFERROR((E390/D390)*100%,"")</f>
      </c>
      <c r="H390" s="182"/>
      <c r="I390" s="150"/>
    </row>
    <row r="391" spans="1:9" s="106" customFormat="1" ht="13.5" customHeight="1">
      <c r="A391" s="128">
        <v>20508</v>
      </c>
      <c r="B391" s="137" t="s">
        <v>284</v>
      </c>
      <c r="C391" s="185">
        <v>667</v>
      </c>
      <c r="D391" s="185">
        <v>1084</v>
      </c>
      <c r="E391" s="186">
        <v>960</v>
      </c>
      <c r="F391" s="182">
        <f t="shared" si="17"/>
        <v>1.43928035982009</v>
      </c>
      <c r="G391" s="182">
        <f t="shared" si="18"/>
        <v>0.8856088560885609</v>
      </c>
      <c r="H391" s="182"/>
      <c r="I391" s="135">
        <v>960</v>
      </c>
    </row>
    <row r="392" spans="1:9" s="106" customFormat="1" ht="13.5" customHeight="1">
      <c r="A392" s="128">
        <v>2050801</v>
      </c>
      <c r="B392" s="137" t="s">
        <v>285</v>
      </c>
      <c r="C392" s="188">
        <v>480</v>
      </c>
      <c r="D392" s="188">
        <v>835</v>
      </c>
      <c r="E392" s="194">
        <v>705</v>
      </c>
      <c r="F392" s="182">
        <f t="shared" si="17"/>
        <v>1.46875</v>
      </c>
      <c r="G392" s="182">
        <f t="shared" si="18"/>
        <v>0.844311377245509</v>
      </c>
      <c r="H392" s="182"/>
      <c r="I392" s="150">
        <v>705</v>
      </c>
    </row>
    <row r="393" spans="1:9" s="106" customFormat="1" ht="13.5" customHeight="1">
      <c r="A393" s="128">
        <v>2050802</v>
      </c>
      <c r="B393" s="134" t="s">
        <v>286</v>
      </c>
      <c r="C393" s="188">
        <v>187</v>
      </c>
      <c r="D393" s="188">
        <v>126</v>
      </c>
      <c r="E393" s="194">
        <v>255</v>
      </c>
      <c r="F393" s="182">
        <f t="shared" si="17"/>
        <v>1.3636363636363635</v>
      </c>
      <c r="G393" s="182">
        <f t="shared" si="18"/>
        <v>2.0238095238095237</v>
      </c>
      <c r="H393" s="182"/>
      <c r="I393" s="150">
        <v>255</v>
      </c>
    </row>
    <row r="394" spans="1:9" s="106" customFormat="1" ht="13.5" customHeight="1">
      <c r="A394" s="128">
        <v>2050803</v>
      </c>
      <c r="B394" s="134" t="s">
        <v>287</v>
      </c>
      <c r="C394" s="188"/>
      <c r="D394" s="188"/>
      <c r="E394" s="194"/>
      <c r="F394" s="182">
        <f t="shared" si="17"/>
      </c>
      <c r="G394" s="182">
        <f t="shared" si="18"/>
      </c>
      <c r="H394" s="182"/>
      <c r="I394" s="150"/>
    </row>
    <row r="395" spans="1:9" s="106" customFormat="1" ht="13.5" customHeight="1">
      <c r="A395" s="128">
        <v>2050804</v>
      </c>
      <c r="B395" s="134" t="s">
        <v>288</v>
      </c>
      <c r="C395" s="188"/>
      <c r="D395" s="188"/>
      <c r="E395" s="194"/>
      <c r="F395" s="182">
        <f t="shared" si="17"/>
      </c>
      <c r="G395" s="182">
        <f t="shared" si="18"/>
      </c>
      <c r="H395" s="182"/>
      <c r="I395" s="150"/>
    </row>
    <row r="396" spans="1:9" s="106" customFormat="1" ht="13.5" customHeight="1">
      <c r="A396" s="128">
        <v>2050899</v>
      </c>
      <c r="B396" s="134" t="s">
        <v>289</v>
      </c>
      <c r="C396" s="188"/>
      <c r="D396" s="188">
        <v>123</v>
      </c>
      <c r="E396" s="194"/>
      <c r="F396" s="182">
        <f t="shared" si="17"/>
      </c>
      <c r="G396" s="182">
        <f t="shared" si="18"/>
        <v>0</v>
      </c>
      <c r="H396" s="182"/>
      <c r="I396" s="150"/>
    </row>
    <row r="397" spans="1:9" s="106" customFormat="1" ht="13.5" customHeight="1">
      <c r="A397" s="128">
        <v>20509</v>
      </c>
      <c r="B397" s="134" t="s">
        <v>290</v>
      </c>
      <c r="C397" s="185">
        <v>573</v>
      </c>
      <c r="D397" s="185">
        <v>210</v>
      </c>
      <c r="E397" s="186">
        <v>932</v>
      </c>
      <c r="F397" s="182">
        <f t="shared" si="17"/>
        <v>1.6265270506108203</v>
      </c>
      <c r="G397" s="182">
        <f t="shared" si="18"/>
        <v>4.438095238095238</v>
      </c>
      <c r="H397" s="182"/>
      <c r="I397" s="135">
        <v>932</v>
      </c>
    </row>
    <row r="398" spans="1:9" s="106" customFormat="1" ht="13.5" customHeight="1">
      <c r="A398" s="128">
        <v>2050901</v>
      </c>
      <c r="B398" s="137" t="s">
        <v>291</v>
      </c>
      <c r="C398" s="188"/>
      <c r="D398" s="188"/>
      <c r="E398" s="194"/>
      <c r="F398" s="182">
        <f t="shared" si="17"/>
      </c>
      <c r="G398" s="182">
        <f t="shared" si="18"/>
      </c>
      <c r="H398" s="182"/>
      <c r="I398" s="150"/>
    </row>
    <row r="399" spans="1:9" s="106" customFormat="1" ht="13.5" customHeight="1">
      <c r="A399" s="128">
        <v>2050902</v>
      </c>
      <c r="B399" s="137" t="s">
        <v>292</v>
      </c>
      <c r="C399" s="188"/>
      <c r="D399" s="188"/>
      <c r="E399" s="194"/>
      <c r="F399" s="182">
        <f t="shared" si="17"/>
      </c>
      <c r="G399" s="182">
        <f t="shared" si="18"/>
      </c>
      <c r="H399" s="182"/>
      <c r="I399" s="150"/>
    </row>
    <row r="400" spans="1:9" s="106" customFormat="1" ht="13.5" customHeight="1">
      <c r="A400" s="128">
        <v>2050903</v>
      </c>
      <c r="B400" s="137" t="s">
        <v>293</v>
      </c>
      <c r="C400" s="188"/>
      <c r="D400" s="188"/>
      <c r="E400" s="194"/>
      <c r="F400" s="182">
        <f t="shared" si="17"/>
      </c>
      <c r="G400" s="182">
        <f t="shared" si="18"/>
      </c>
      <c r="H400" s="182"/>
      <c r="I400" s="150"/>
    </row>
    <row r="401" spans="1:9" s="106" customFormat="1" ht="13.5" customHeight="1">
      <c r="A401" s="128">
        <v>2050904</v>
      </c>
      <c r="B401" s="129" t="s">
        <v>294</v>
      </c>
      <c r="C401" s="188"/>
      <c r="D401" s="188"/>
      <c r="E401" s="194"/>
      <c r="F401" s="182">
        <f t="shared" si="17"/>
      </c>
      <c r="G401" s="182">
        <f t="shared" si="18"/>
      </c>
      <c r="H401" s="182"/>
      <c r="I401" s="150"/>
    </row>
    <row r="402" spans="1:9" s="106" customFormat="1" ht="13.5" customHeight="1">
      <c r="A402" s="128">
        <v>2050905</v>
      </c>
      <c r="B402" s="134" t="s">
        <v>295</v>
      </c>
      <c r="C402" s="188">
        <v>340</v>
      </c>
      <c r="D402" s="188">
        <v>54</v>
      </c>
      <c r="E402" s="194"/>
      <c r="F402" s="182">
        <f t="shared" si="17"/>
        <v>0</v>
      </c>
      <c r="G402" s="182">
        <f t="shared" si="18"/>
        <v>0</v>
      </c>
      <c r="H402" s="182"/>
      <c r="I402" s="150"/>
    </row>
    <row r="403" spans="1:9" s="106" customFormat="1" ht="13.5" customHeight="1">
      <c r="A403" s="128">
        <v>2050999</v>
      </c>
      <c r="B403" s="134" t="s">
        <v>296</v>
      </c>
      <c r="C403" s="188">
        <v>233</v>
      </c>
      <c r="D403" s="188">
        <v>156</v>
      </c>
      <c r="E403" s="194">
        <v>932</v>
      </c>
      <c r="F403" s="182">
        <f t="shared" si="17"/>
        <v>4</v>
      </c>
      <c r="G403" s="182">
        <f t="shared" si="18"/>
        <v>5.9743589743589745</v>
      </c>
      <c r="H403" s="182"/>
      <c r="I403" s="150">
        <v>932</v>
      </c>
    </row>
    <row r="404" spans="1:9" s="106" customFormat="1" ht="13.5" customHeight="1">
      <c r="A404" s="128">
        <v>20599</v>
      </c>
      <c r="B404" s="134" t="s">
        <v>297</v>
      </c>
      <c r="C404" s="185"/>
      <c r="D404" s="185">
        <v>198</v>
      </c>
      <c r="E404" s="186">
        <v>212</v>
      </c>
      <c r="F404" s="182">
        <f t="shared" si="17"/>
      </c>
      <c r="G404" s="182">
        <f t="shared" si="18"/>
        <v>1.0707070707070707</v>
      </c>
      <c r="H404" s="182"/>
      <c r="I404" s="135">
        <v>212</v>
      </c>
    </row>
    <row r="405" spans="1:9" s="106" customFormat="1" ht="13.5" customHeight="1">
      <c r="A405" s="128">
        <v>2059999</v>
      </c>
      <c r="B405" s="134" t="s">
        <v>298</v>
      </c>
      <c r="C405" s="188"/>
      <c r="D405" s="188">
        <v>198</v>
      </c>
      <c r="E405" s="194">
        <v>212</v>
      </c>
      <c r="F405" s="182">
        <f t="shared" si="17"/>
      </c>
      <c r="G405" s="182">
        <f t="shared" si="18"/>
        <v>1.0707070707070707</v>
      </c>
      <c r="H405" s="182"/>
      <c r="I405" s="150">
        <v>212</v>
      </c>
    </row>
    <row r="406" spans="1:9" s="106" customFormat="1" ht="13.5" customHeight="1">
      <c r="A406" s="128">
        <v>206</v>
      </c>
      <c r="B406" s="129" t="s">
        <v>299</v>
      </c>
      <c r="C406" s="180">
        <f>C407+C412+C421+C427+C432+C437+C442+C449+C453+C457</f>
        <v>186</v>
      </c>
      <c r="D406" s="180">
        <f aca="true" t="shared" si="19" ref="D406:I406">D407+D412+D421+D427+D432+D437+D442+D449+D453+D457</f>
        <v>124</v>
      </c>
      <c r="E406" s="181">
        <f t="shared" si="19"/>
        <v>245</v>
      </c>
      <c r="F406" s="182">
        <f t="shared" si="17"/>
        <v>1.3172043010752688</v>
      </c>
      <c r="G406" s="182">
        <f t="shared" si="18"/>
        <v>1.9758064516129032</v>
      </c>
      <c r="H406" s="183"/>
      <c r="I406" s="130">
        <f t="shared" si="19"/>
        <v>245</v>
      </c>
    </row>
    <row r="407" spans="1:9" s="106" customFormat="1" ht="13.5" customHeight="1">
      <c r="A407" s="128">
        <v>20601</v>
      </c>
      <c r="B407" s="137" t="s">
        <v>300</v>
      </c>
      <c r="C407" s="185">
        <v>86</v>
      </c>
      <c r="D407" s="185">
        <v>124</v>
      </c>
      <c r="E407" s="186">
        <v>245</v>
      </c>
      <c r="F407" s="182">
        <f t="shared" si="17"/>
        <v>2.8488372093023258</v>
      </c>
      <c r="G407" s="182">
        <f t="shared" si="18"/>
        <v>1.9758064516129032</v>
      </c>
      <c r="H407" s="182"/>
      <c r="I407" s="135">
        <v>245</v>
      </c>
    </row>
    <row r="408" spans="1:9" s="106" customFormat="1" ht="13.5" customHeight="1">
      <c r="A408" s="128">
        <v>2060101</v>
      </c>
      <c r="B408" s="134" t="s">
        <v>43</v>
      </c>
      <c r="C408" s="188">
        <v>72</v>
      </c>
      <c r="D408" s="188">
        <v>115</v>
      </c>
      <c r="E408" s="194">
        <v>223</v>
      </c>
      <c r="F408" s="182">
        <f t="shared" si="17"/>
        <v>3.0972222222222223</v>
      </c>
      <c r="G408" s="182">
        <f t="shared" si="18"/>
        <v>1.9391304347826086</v>
      </c>
      <c r="H408" s="182"/>
      <c r="I408" s="150">
        <v>223</v>
      </c>
    </row>
    <row r="409" spans="1:9" s="106" customFormat="1" ht="13.5" customHeight="1">
      <c r="A409" s="128">
        <v>2060102</v>
      </c>
      <c r="B409" s="134" t="s">
        <v>44</v>
      </c>
      <c r="C409" s="188">
        <v>14</v>
      </c>
      <c r="D409" s="188">
        <v>9</v>
      </c>
      <c r="E409" s="194">
        <v>22</v>
      </c>
      <c r="F409" s="182">
        <f t="shared" si="17"/>
        <v>1.5714285714285714</v>
      </c>
      <c r="G409" s="182">
        <f t="shared" si="18"/>
        <v>2.4444444444444446</v>
      </c>
      <c r="H409" s="182"/>
      <c r="I409" s="150">
        <v>22</v>
      </c>
    </row>
    <row r="410" spans="1:9" s="106" customFormat="1" ht="13.5" customHeight="1">
      <c r="A410" s="128">
        <v>2060103</v>
      </c>
      <c r="B410" s="134" t="s">
        <v>45</v>
      </c>
      <c r="C410" s="188"/>
      <c r="D410" s="188"/>
      <c r="E410" s="194"/>
      <c r="F410" s="182">
        <f t="shared" si="17"/>
      </c>
      <c r="G410" s="182">
        <f t="shared" si="18"/>
      </c>
      <c r="H410" s="182"/>
      <c r="I410" s="150"/>
    </row>
    <row r="411" spans="1:9" s="106" customFormat="1" ht="13.5" customHeight="1">
      <c r="A411" s="128">
        <v>2060199</v>
      </c>
      <c r="B411" s="137" t="s">
        <v>301</v>
      </c>
      <c r="C411" s="188"/>
      <c r="D411" s="188"/>
      <c r="E411" s="194"/>
      <c r="F411" s="182">
        <f t="shared" si="17"/>
      </c>
      <c r="G411" s="182">
        <f t="shared" si="18"/>
      </c>
      <c r="H411" s="182"/>
      <c r="I411" s="150"/>
    </row>
    <row r="412" spans="1:9" s="106" customFormat="1" ht="13.5" customHeight="1">
      <c r="A412" s="128">
        <v>20602</v>
      </c>
      <c r="B412" s="134" t="s">
        <v>302</v>
      </c>
      <c r="C412" s="185"/>
      <c r="D412" s="185"/>
      <c r="E412" s="186"/>
      <c r="F412" s="182">
        <f t="shared" si="17"/>
      </c>
      <c r="G412" s="182">
        <f t="shared" si="18"/>
      </c>
      <c r="H412" s="182"/>
      <c r="I412" s="135"/>
    </row>
    <row r="413" spans="1:9" s="106" customFormat="1" ht="13.5" customHeight="1">
      <c r="A413" s="128">
        <v>2060201</v>
      </c>
      <c r="B413" s="134" t="s">
        <v>303</v>
      </c>
      <c r="C413" s="188"/>
      <c r="D413" s="188"/>
      <c r="E413" s="194"/>
      <c r="F413" s="182">
        <f t="shared" si="17"/>
      </c>
      <c r="G413" s="182">
        <f t="shared" si="18"/>
      </c>
      <c r="H413" s="182"/>
      <c r="I413" s="150"/>
    </row>
    <row r="414" spans="1:9" s="106" customFormat="1" ht="13.5" customHeight="1">
      <c r="A414" s="128">
        <v>2060203</v>
      </c>
      <c r="B414" s="129" t="s">
        <v>304</v>
      </c>
      <c r="C414" s="188"/>
      <c r="D414" s="188"/>
      <c r="E414" s="194"/>
      <c r="F414" s="182">
        <f t="shared" si="17"/>
      </c>
      <c r="G414" s="182">
        <f t="shared" si="18"/>
      </c>
      <c r="H414" s="182"/>
      <c r="I414" s="150"/>
    </row>
    <row r="415" spans="1:9" s="106" customFormat="1" ht="13.5" customHeight="1">
      <c r="A415" s="128">
        <v>2060204</v>
      </c>
      <c r="B415" s="134" t="s">
        <v>305</v>
      </c>
      <c r="C415" s="188"/>
      <c r="D415" s="188"/>
      <c r="E415" s="194"/>
      <c r="F415" s="182">
        <f t="shared" si="17"/>
      </c>
      <c r="G415" s="182">
        <f t="shared" si="18"/>
      </c>
      <c r="H415" s="182"/>
      <c r="I415" s="150"/>
    </row>
    <row r="416" spans="1:9" s="106" customFormat="1" ht="13.5" customHeight="1">
      <c r="A416" s="128">
        <v>2060205</v>
      </c>
      <c r="B416" s="134" t="s">
        <v>306</v>
      </c>
      <c r="C416" s="188"/>
      <c r="D416" s="188"/>
      <c r="E416" s="194"/>
      <c r="F416" s="182">
        <f t="shared" si="17"/>
      </c>
      <c r="G416" s="182">
        <f t="shared" si="18"/>
      </c>
      <c r="H416" s="182"/>
      <c r="I416" s="150"/>
    </row>
    <row r="417" spans="1:9" s="106" customFormat="1" ht="13.5" customHeight="1">
      <c r="A417" s="128">
        <v>2060206</v>
      </c>
      <c r="B417" s="134" t="s">
        <v>307</v>
      </c>
      <c r="C417" s="188"/>
      <c r="D417" s="188"/>
      <c r="E417" s="194"/>
      <c r="F417" s="182">
        <f t="shared" si="17"/>
      </c>
      <c r="G417" s="182">
        <f t="shared" si="18"/>
      </c>
      <c r="H417" s="182"/>
      <c r="I417" s="150"/>
    </row>
    <row r="418" spans="1:9" s="106" customFormat="1" ht="13.5" customHeight="1">
      <c r="A418" s="128">
        <v>2060207</v>
      </c>
      <c r="B418" s="137" t="s">
        <v>308</v>
      </c>
      <c r="C418" s="188"/>
      <c r="D418" s="188"/>
      <c r="E418" s="194"/>
      <c r="F418" s="182">
        <f t="shared" si="17"/>
      </c>
      <c r="G418" s="182">
        <f t="shared" si="18"/>
      </c>
      <c r="H418" s="182"/>
      <c r="I418" s="150"/>
    </row>
    <row r="419" spans="1:9" s="106" customFormat="1" ht="13.5" customHeight="1">
      <c r="A419" s="128">
        <v>2060208</v>
      </c>
      <c r="B419" s="137" t="s">
        <v>309</v>
      </c>
      <c r="C419" s="188"/>
      <c r="D419" s="188"/>
      <c r="E419" s="194"/>
      <c r="F419" s="182">
        <f t="shared" si="17"/>
      </c>
      <c r="G419" s="182">
        <f t="shared" si="18"/>
      </c>
      <c r="H419" s="182"/>
      <c r="I419" s="150"/>
    </row>
    <row r="420" spans="1:9" s="106" customFormat="1" ht="13.5" customHeight="1">
      <c r="A420" s="128">
        <v>2060299</v>
      </c>
      <c r="B420" s="137" t="s">
        <v>310</v>
      </c>
      <c r="C420" s="188"/>
      <c r="D420" s="188"/>
      <c r="E420" s="194"/>
      <c r="F420" s="182">
        <f t="shared" si="17"/>
      </c>
      <c r="G420" s="182">
        <f t="shared" si="18"/>
      </c>
      <c r="H420" s="182"/>
      <c r="I420" s="150"/>
    </row>
    <row r="421" spans="1:9" s="106" customFormat="1" ht="13.5" customHeight="1">
      <c r="A421" s="128">
        <v>20603</v>
      </c>
      <c r="B421" s="137" t="s">
        <v>311</v>
      </c>
      <c r="C421" s="185"/>
      <c r="D421" s="185"/>
      <c r="E421" s="186"/>
      <c r="F421" s="182">
        <f t="shared" si="17"/>
      </c>
      <c r="G421" s="182">
        <f t="shared" si="18"/>
      </c>
      <c r="H421" s="182"/>
      <c r="I421" s="135"/>
    </row>
    <row r="422" spans="1:9" s="106" customFormat="1" ht="13.5" customHeight="1">
      <c r="A422" s="128">
        <v>2060301</v>
      </c>
      <c r="B422" s="134" t="s">
        <v>303</v>
      </c>
      <c r="C422" s="188"/>
      <c r="D422" s="188"/>
      <c r="E422" s="194"/>
      <c r="F422" s="182">
        <f t="shared" si="17"/>
      </c>
      <c r="G422" s="182">
        <f t="shared" si="18"/>
      </c>
      <c r="H422" s="182"/>
      <c r="I422" s="150"/>
    </row>
    <row r="423" spans="1:9" s="106" customFormat="1" ht="13.5" customHeight="1">
      <c r="A423" s="128">
        <v>2060302</v>
      </c>
      <c r="B423" s="134" t="s">
        <v>312</v>
      </c>
      <c r="C423" s="188"/>
      <c r="D423" s="188"/>
      <c r="E423" s="194"/>
      <c r="F423" s="182">
        <f t="shared" si="17"/>
      </c>
      <c r="G423" s="182">
        <f t="shared" si="18"/>
      </c>
      <c r="H423" s="182"/>
      <c r="I423" s="150"/>
    </row>
    <row r="424" spans="1:9" s="106" customFormat="1" ht="13.5" customHeight="1">
      <c r="A424" s="128">
        <v>2060303</v>
      </c>
      <c r="B424" s="134" t="s">
        <v>313</v>
      </c>
      <c r="C424" s="188"/>
      <c r="D424" s="188"/>
      <c r="E424" s="194"/>
      <c r="F424" s="182">
        <f t="shared" si="17"/>
      </c>
      <c r="G424" s="182">
        <f t="shared" si="18"/>
      </c>
      <c r="H424" s="182"/>
      <c r="I424" s="150"/>
    </row>
    <row r="425" spans="1:9" s="106" customFormat="1" ht="13.5" customHeight="1">
      <c r="A425" s="128">
        <v>2060304</v>
      </c>
      <c r="B425" s="137" t="s">
        <v>314</v>
      </c>
      <c r="C425" s="188"/>
      <c r="D425" s="188"/>
      <c r="E425" s="194"/>
      <c r="F425" s="182">
        <f t="shared" si="17"/>
      </c>
      <c r="G425" s="182">
        <f t="shared" si="18"/>
      </c>
      <c r="H425" s="182"/>
      <c r="I425" s="150"/>
    </row>
    <row r="426" spans="1:9" s="106" customFormat="1" ht="13.5" customHeight="1">
      <c r="A426" s="128">
        <v>2060399</v>
      </c>
      <c r="B426" s="137" t="s">
        <v>315</v>
      </c>
      <c r="C426" s="188"/>
      <c r="D426" s="188"/>
      <c r="E426" s="194"/>
      <c r="F426" s="182">
        <f t="shared" si="17"/>
      </c>
      <c r="G426" s="182">
        <f t="shared" si="18"/>
      </c>
      <c r="H426" s="182"/>
      <c r="I426" s="150"/>
    </row>
    <row r="427" spans="1:9" s="106" customFormat="1" ht="13.5" customHeight="1">
      <c r="A427" s="128">
        <v>20604</v>
      </c>
      <c r="B427" s="137" t="s">
        <v>316</v>
      </c>
      <c r="C427" s="185">
        <v>100</v>
      </c>
      <c r="D427" s="185"/>
      <c r="E427" s="186"/>
      <c r="F427" s="182">
        <f t="shared" si="17"/>
        <v>0</v>
      </c>
      <c r="G427" s="182">
        <f t="shared" si="18"/>
      </c>
      <c r="H427" s="182"/>
      <c r="I427" s="135"/>
    </row>
    <row r="428" spans="1:9" s="106" customFormat="1" ht="13.5" customHeight="1">
      <c r="A428" s="128">
        <v>2060401</v>
      </c>
      <c r="B428" s="129" t="s">
        <v>303</v>
      </c>
      <c r="C428" s="188"/>
      <c r="D428" s="188"/>
      <c r="E428" s="194"/>
      <c r="F428" s="182">
        <f t="shared" si="17"/>
      </c>
      <c r="G428" s="182">
        <f t="shared" si="18"/>
      </c>
      <c r="H428" s="182"/>
      <c r="I428" s="150"/>
    </row>
    <row r="429" spans="1:9" s="106" customFormat="1" ht="13.5" customHeight="1">
      <c r="A429" s="128">
        <v>2060404</v>
      </c>
      <c r="B429" s="134" t="s">
        <v>317</v>
      </c>
      <c r="C429" s="188"/>
      <c r="D429" s="188"/>
      <c r="E429" s="194"/>
      <c r="F429" s="182">
        <f t="shared" si="17"/>
      </c>
      <c r="G429" s="182">
        <f t="shared" si="18"/>
      </c>
      <c r="H429" s="182"/>
      <c r="I429" s="150"/>
    </row>
    <row r="430" spans="1:9" s="106" customFormat="1" ht="13.5" customHeight="1">
      <c r="A430" s="128">
        <v>2060405</v>
      </c>
      <c r="B430" s="134" t="s">
        <v>318</v>
      </c>
      <c r="C430" s="188"/>
      <c r="D430" s="188"/>
      <c r="E430" s="194"/>
      <c r="F430" s="182">
        <f t="shared" si="17"/>
      </c>
      <c r="G430" s="182">
        <f t="shared" si="18"/>
      </c>
      <c r="H430" s="182"/>
      <c r="I430" s="150"/>
    </row>
    <row r="431" spans="1:9" s="106" customFormat="1" ht="13.5" customHeight="1">
      <c r="A431" s="128">
        <v>2060499</v>
      </c>
      <c r="B431" s="137" t="s">
        <v>319</v>
      </c>
      <c r="C431" s="188">
        <v>100</v>
      </c>
      <c r="D431" s="188"/>
      <c r="E431" s="194"/>
      <c r="F431" s="182">
        <f t="shared" si="17"/>
        <v>0</v>
      </c>
      <c r="G431" s="182">
        <f t="shared" si="18"/>
      </c>
      <c r="H431" s="182"/>
      <c r="I431" s="150"/>
    </row>
    <row r="432" spans="1:9" s="106" customFormat="1" ht="13.5" customHeight="1">
      <c r="A432" s="128">
        <v>20605</v>
      </c>
      <c r="B432" s="137" t="s">
        <v>320</v>
      </c>
      <c r="C432" s="185"/>
      <c r="D432" s="185"/>
      <c r="E432" s="186"/>
      <c r="F432" s="182">
        <f t="shared" si="17"/>
      </c>
      <c r="G432" s="182">
        <f t="shared" si="18"/>
      </c>
      <c r="H432" s="182"/>
      <c r="I432" s="135"/>
    </row>
    <row r="433" spans="1:9" s="106" customFormat="1" ht="13.5" customHeight="1">
      <c r="A433" s="128">
        <v>2060501</v>
      </c>
      <c r="B433" s="137" t="s">
        <v>303</v>
      </c>
      <c r="C433" s="188"/>
      <c r="D433" s="188"/>
      <c r="E433" s="194"/>
      <c r="F433" s="182">
        <f t="shared" si="17"/>
      </c>
      <c r="G433" s="182">
        <f t="shared" si="18"/>
      </c>
      <c r="H433" s="182"/>
      <c r="I433" s="150"/>
    </row>
    <row r="434" spans="1:9" s="106" customFormat="1" ht="13.5" customHeight="1">
      <c r="A434" s="128">
        <v>2060502</v>
      </c>
      <c r="B434" s="134" t="s">
        <v>321</v>
      </c>
      <c r="C434" s="188"/>
      <c r="D434" s="188"/>
      <c r="E434" s="194"/>
      <c r="F434" s="182">
        <f t="shared" si="17"/>
      </c>
      <c r="G434" s="182">
        <f t="shared" si="18"/>
      </c>
      <c r="H434" s="182"/>
      <c r="I434" s="150"/>
    </row>
    <row r="435" spans="1:9" s="106" customFormat="1" ht="13.5" customHeight="1">
      <c r="A435" s="128">
        <v>2060503</v>
      </c>
      <c r="B435" s="134" t="s">
        <v>322</v>
      </c>
      <c r="C435" s="188"/>
      <c r="D435" s="188"/>
      <c r="E435" s="194"/>
      <c r="F435" s="182">
        <f t="shared" si="17"/>
      </c>
      <c r="G435" s="182">
        <f t="shared" si="18"/>
      </c>
      <c r="H435" s="182"/>
      <c r="I435" s="150"/>
    </row>
    <row r="436" spans="1:9" s="106" customFormat="1" ht="13.5" customHeight="1">
      <c r="A436" s="128">
        <v>2060599</v>
      </c>
      <c r="B436" s="134" t="s">
        <v>323</v>
      </c>
      <c r="C436" s="188"/>
      <c r="D436" s="188"/>
      <c r="E436" s="194"/>
      <c r="F436" s="182">
        <f t="shared" si="17"/>
      </c>
      <c r="G436" s="182">
        <f t="shared" si="18"/>
      </c>
      <c r="H436" s="182"/>
      <c r="I436" s="150"/>
    </row>
    <row r="437" spans="1:9" s="106" customFormat="1" ht="13.5" customHeight="1">
      <c r="A437" s="128">
        <v>20606</v>
      </c>
      <c r="B437" s="137" t="s">
        <v>324</v>
      </c>
      <c r="C437" s="185"/>
      <c r="D437" s="185"/>
      <c r="E437" s="186"/>
      <c r="F437" s="182">
        <f t="shared" si="17"/>
      </c>
      <c r="G437" s="182">
        <f t="shared" si="18"/>
      </c>
      <c r="H437" s="182"/>
      <c r="I437" s="135"/>
    </row>
    <row r="438" spans="1:9" s="106" customFormat="1" ht="13.5" customHeight="1">
      <c r="A438" s="128">
        <v>2060601</v>
      </c>
      <c r="B438" s="137" t="s">
        <v>325</v>
      </c>
      <c r="C438" s="188"/>
      <c r="D438" s="188"/>
      <c r="E438" s="194"/>
      <c r="F438" s="182">
        <f t="shared" si="17"/>
      </c>
      <c r="G438" s="182">
        <f t="shared" si="18"/>
      </c>
      <c r="H438" s="182"/>
      <c r="I438" s="150"/>
    </row>
    <row r="439" spans="1:9" s="106" customFormat="1" ht="13.5" customHeight="1">
      <c r="A439" s="128">
        <v>2060602</v>
      </c>
      <c r="B439" s="137" t="s">
        <v>326</v>
      </c>
      <c r="C439" s="188"/>
      <c r="D439" s="188"/>
      <c r="E439" s="194"/>
      <c r="F439" s="182">
        <f t="shared" si="17"/>
      </c>
      <c r="G439" s="182">
        <f t="shared" si="18"/>
      </c>
      <c r="H439" s="182"/>
      <c r="I439" s="150"/>
    </row>
    <row r="440" spans="1:9" s="106" customFormat="1" ht="13.5" customHeight="1">
      <c r="A440" s="128">
        <v>2060603</v>
      </c>
      <c r="B440" s="137" t="s">
        <v>327</v>
      </c>
      <c r="C440" s="188"/>
      <c r="D440" s="188"/>
      <c r="E440" s="194"/>
      <c r="F440" s="182">
        <f t="shared" si="17"/>
      </c>
      <c r="G440" s="182">
        <f t="shared" si="18"/>
      </c>
      <c r="H440" s="182"/>
      <c r="I440" s="150"/>
    </row>
    <row r="441" spans="1:9" s="106" customFormat="1" ht="13.5" customHeight="1">
      <c r="A441" s="128">
        <v>2060699</v>
      </c>
      <c r="B441" s="137" t="s">
        <v>328</v>
      </c>
      <c r="C441" s="188"/>
      <c r="D441" s="188"/>
      <c r="E441" s="194"/>
      <c r="F441" s="182">
        <f t="shared" si="17"/>
      </c>
      <c r="G441" s="182">
        <f t="shared" si="18"/>
      </c>
      <c r="H441" s="182"/>
      <c r="I441" s="150"/>
    </row>
    <row r="442" spans="1:9" s="106" customFormat="1" ht="13.5" customHeight="1">
      <c r="A442" s="128">
        <v>20607</v>
      </c>
      <c r="B442" s="134" t="s">
        <v>329</v>
      </c>
      <c r="C442" s="185"/>
      <c r="D442" s="185"/>
      <c r="E442" s="186"/>
      <c r="F442" s="182">
        <f t="shared" si="17"/>
      </c>
      <c r="G442" s="182">
        <f t="shared" si="18"/>
      </c>
      <c r="H442" s="182"/>
      <c r="I442" s="135"/>
    </row>
    <row r="443" spans="1:9" s="106" customFormat="1" ht="13.5" customHeight="1">
      <c r="A443" s="128">
        <v>2060701</v>
      </c>
      <c r="B443" s="134" t="s">
        <v>303</v>
      </c>
      <c r="C443" s="188"/>
      <c r="D443" s="188"/>
      <c r="E443" s="194"/>
      <c r="F443" s="182">
        <f t="shared" si="17"/>
      </c>
      <c r="G443" s="182">
        <f t="shared" si="18"/>
      </c>
      <c r="H443" s="182"/>
      <c r="I443" s="150"/>
    </row>
    <row r="444" spans="1:9" s="106" customFormat="1" ht="13.5" customHeight="1">
      <c r="A444" s="128">
        <v>2060702</v>
      </c>
      <c r="B444" s="137" t="s">
        <v>330</v>
      </c>
      <c r="C444" s="188"/>
      <c r="D444" s="188"/>
      <c r="E444" s="194"/>
      <c r="F444" s="182">
        <f t="shared" si="17"/>
      </c>
      <c r="G444" s="182">
        <f t="shared" si="18"/>
      </c>
      <c r="H444" s="182"/>
      <c r="I444" s="150"/>
    </row>
    <row r="445" spans="1:9" s="106" customFormat="1" ht="13.5" customHeight="1">
      <c r="A445" s="128">
        <v>2060703</v>
      </c>
      <c r="B445" s="137" t="s">
        <v>331</v>
      </c>
      <c r="C445" s="188"/>
      <c r="D445" s="188"/>
      <c r="E445" s="194"/>
      <c r="F445" s="182">
        <f t="shared" si="17"/>
      </c>
      <c r="G445" s="182">
        <f t="shared" si="18"/>
      </c>
      <c r="H445" s="182"/>
      <c r="I445" s="150"/>
    </row>
    <row r="446" spans="1:9" s="106" customFormat="1" ht="13.5" customHeight="1">
      <c r="A446" s="128">
        <v>2060704</v>
      </c>
      <c r="B446" s="137" t="s">
        <v>332</v>
      </c>
      <c r="C446" s="188"/>
      <c r="D446" s="188"/>
      <c r="E446" s="194"/>
      <c r="F446" s="182">
        <f t="shared" si="17"/>
      </c>
      <c r="G446" s="182">
        <f t="shared" si="18"/>
      </c>
      <c r="H446" s="182"/>
      <c r="I446" s="150"/>
    </row>
    <row r="447" spans="1:9" s="106" customFormat="1" ht="13.5" customHeight="1">
      <c r="A447" s="128">
        <v>2060705</v>
      </c>
      <c r="B447" s="134" t="s">
        <v>333</v>
      </c>
      <c r="C447" s="188"/>
      <c r="D447" s="188"/>
      <c r="E447" s="194"/>
      <c r="F447" s="182">
        <f t="shared" si="17"/>
      </c>
      <c r="G447" s="182">
        <f t="shared" si="18"/>
      </c>
      <c r="H447" s="182"/>
      <c r="I447" s="150"/>
    </row>
    <row r="448" spans="1:9" s="106" customFormat="1" ht="13.5" customHeight="1">
      <c r="A448" s="128">
        <v>2060799</v>
      </c>
      <c r="B448" s="134" t="s">
        <v>334</v>
      </c>
      <c r="C448" s="188"/>
      <c r="D448" s="188"/>
      <c r="E448" s="194"/>
      <c r="F448" s="182">
        <f t="shared" si="17"/>
      </c>
      <c r="G448" s="182">
        <f t="shared" si="18"/>
      </c>
      <c r="H448" s="182"/>
      <c r="I448" s="150"/>
    </row>
    <row r="449" spans="1:9" s="106" customFormat="1" ht="13.5" customHeight="1">
      <c r="A449" s="128">
        <v>20608</v>
      </c>
      <c r="B449" s="134" t="s">
        <v>335</v>
      </c>
      <c r="C449" s="185"/>
      <c r="D449" s="185"/>
      <c r="E449" s="186"/>
      <c r="F449" s="182">
        <f t="shared" si="17"/>
      </c>
      <c r="G449" s="182">
        <f t="shared" si="18"/>
      </c>
      <c r="H449" s="182"/>
      <c r="I449" s="135"/>
    </row>
    <row r="450" spans="1:9" s="106" customFormat="1" ht="13.5" customHeight="1">
      <c r="A450" s="128">
        <v>2060801</v>
      </c>
      <c r="B450" s="137" t="s">
        <v>336</v>
      </c>
      <c r="C450" s="188"/>
      <c r="D450" s="188"/>
      <c r="E450" s="194"/>
      <c r="F450" s="182">
        <f t="shared" si="17"/>
      </c>
      <c r="G450" s="182">
        <f t="shared" si="18"/>
      </c>
      <c r="H450" s="182"/>
      <c r="I450" s="150"/>
    </row>
    <row r="451" spans="1:9" s="106" customFormat="1" ht="13.5" customHeight="1">
      <c r="A451" s="128">
        <v>2060802</v>
      </c>
      <c r="B451" s="137" t="s">
        <v>337</v>
      </c>
      <c r="C451" s="188"/>
      <c r="D451" s="188"/>
      <c r="E451" s="194"/>
      <c r="F451" s="182">
        <f t="shared" si="17"/>
      </c>
      <c r="G451" s="182">
        <f t="shared" si="18"/>
      </c>
      <c r="H451" s="182"/>
      <c r="I451" s="150"/>
    </row>
    <row r="452" spans="1:9" s="106" customFormat="1" ht="13.5" customHeight="1">
      <c r="A452" s="128">
        <v>2060899</v>
      </c>
      <c r="B452" s="137" t="s">
        <v>338</v>
      </c>
      <c r="C452" s="188"/>
      <c r="D452" s="188"/>
      <c r="E452" s="194"/>
      <c r="F452" s="182">
        <f t="shared" si="17"/>
      </c>
      <c r="G452" s="182">
        <f t="shared" si="18"/>
      </c>
      <c r="H452" s="182"/>
      <c r="I452" s="150"/>
    </row>
    <row r="453" spans="1:9" s="106" customFormat="1" ht="13.5" customHeight="1">
      <c r="A453" s="128">
        <v>20609</v>
      </c>
      <c r="B453" s="129" t="s">
        <v>339</v>
      </c>
      <c r="C453" s="185"/>
      <c r="D453" s="185"/>
      <c r="E453" s="186"/>
      <c r="F453" s="182">
        <f t="shared" si="17"/>
      </c>
      <c r="G453" s="182">
        <f t="shared" si="18"/>
      </c>
      <c r="H453" s="182"/>
      <c r="I453" s="135"/>
    </row>
    <row r="454" spans="1:9" s="106" customFormat="1" ht="13.5" customHeight="1">
      <c r="A454" s="128">
        <v>2060901</v>
      </c>
      <c r="B454" s="137" t="s">
        <v>340</v>
      </c>
      <c r="C454" s="188"/>
      <c r="D454" s="188"/>
      <c r="E454" s="194"/>
      <c r="F454" s="182">
        <f aca="true" t="shared" si="20" ref="F454:F517">_xlfn.IFERROR((E454/C454)*100%,"")</f>
      </c>
      <c r="G454" s="182">
        <f aca="true" t="shared" si="21" ref="G454:G517">_xlfn.IFERROR((E454/D454)*100%,"")</f>
      </c>
      <c r="H454" s="182"/>
      <c r="I454" s="150"/>
    </row>
    <row r="455" spans="1:9" s="106" customFormat="1" ht="13.5" customHeight="1">
      <c r="A455" s="128">
        <v>2060902</v>
      </c>
      <c r="B455" s="137" t="s">
        <v>341</v>
      </c>
      <c r="C455" s="188"/>
      <c r="D455" s="188"/>
      <c r="E455" s="194"/>
      <c r="F455" s="182">
        <f t="shared" si="20"/>
      </c>
      <c r="G455" s="182">
        <f t="shared" si="21"/>
      </c>
      <c r="H455" s="182"/>
      <c r="I455" s="150"/>
    </row>
    <row r="456" spans="1:9" s="106" customFormat="1" ht="13.5" customHeight="1">
      <c r="A456" s="128">
        <v>2060999</v>
      </c>
      <c r="B456" s="137" t="s">
        <v>342</v>
      </c>
      <c r="C456" s="188"/>
      <c r="D456" s="188"/>
      <c r="E456" s="194"/>
      <c r="F456" s="182">
        <f t="shared" si="20"/>
      </c>
      <c r="G456" s="182">
        <f t="shared" si="21"/>
      </c>
      <c r="H456" s="182"/>
      <c r="I456" s="150"/>
    </row>
    <row r="457" spans="1:9" s="106" customFormat="1" ht="13.5" customHeight="1">
      <c r="A457" s="128">
        <v>20699</v>
      </c>
      <c r="B457" s="134" t="s">
        <v>343</v>
      </c>
      <c r="C457" s="185"/>
      <c r="D457" s="185"/>
      <c r="E457" s="186"/>
      <c r="F457" s="182">
        <f t="shared" si="20"/>
      </c>
      <c r="G457" s="182">
        <f t="shared" si="21"/>
      </c>
      <c r="H457" s="182"/>
      <c r="I457" s="135"/>
    </row>
    <row r="458" spans="1:9" s="106" customFormat="1" ht="13.5" customHeight="1">
      <c r="A458" s="128">
        <v>2069901</v>
      </c>
      <c r="B458" s="134" t="s">
        <v>344</v>
      </c>
      <c r="C458" s="188"/>
      <c r="D458" s="188"/>
      <c r="E458" s="194"/>
      <c r="F458" s="182">
        <f t="shared" si="20"/>
      </c>
      <c r="G458" s="182">
        <f t="shared" si="21"/>
      </c>
      <c r="H458" s="182"/>
      <c r="I458" s="150"/>
    </row>
    <row r="459" spans="1:9" s="106" customFormat="1" ht="13.5" customHeight="1">
      <c r="A459" s="128">
        <v>2069902</v>
      </c>
      <c r="B459" s="137" t="s">
        <v>345</v>
      </c>
      <c r="C459" s="188"/>
      <c r="D459" s="188"/>
      <c r="E459" s="194"/>
      <c r="F459" s="182">
        <f t="shared" si="20"/>
      </c>
      <c r="G459" s="182">
        <f t="shared" si="21"/>
      </c>
      <c r="H459" s="182"/>
      <c r="I459" s="150"/>
    </row>
    <row r="460" spans="1:9" s="106" customFormat="1" ht="13.5" customHeight="1">
      <c r="A460" s="128">
        <v>2069903</v>
      </c>
      <c r="B460" s="137" t="s">
        <v>346</v>
      </c>
      <c r="C460" s="188"/>
      <c r="D460" s="188"/>
      <c r="E460" s="194"/>
      <c r="F460" s="182">
        <f t="shared" si="20"/>
      </c>
      <c r="G460" s="182">
        <f t="shared" si="21"/>
      </c>
      <c r="H460" s="182"/>
      <c r="I460" s="150"/>
    </row>
    <row r="461" spans="1:9" s="106" customFormat="1" ht="13.5" customHeight="1">
      <c r="A461" s="128">
        <v>2069999</v>
      </c>
      <c r="B461" s="137" t="s">
        <v>347</v>
      </c>
      <c r="C461" s="188"/>
      <c r="D461" s="188"/>
      <c r="E461" s="194"/>
      <c r="F461" s="182">
        <f t="shared" si="20"/>
      </c>
      <c r="G461" s="182">
        <f t="shared" si="21"/>
      </c>
      <c r="H461" s="182"/>
      <c r="I461" s="150"/>
    </row>
    <row r="462" spans="1:9" s="106" customFormat="1" ht="13.5" customHeight="1">
      <c r="A462" s="128">
        <v>207</v>
      </c>
      <c r="B462" s="129" t="s">
        <v>348</v>
      </c>
      <c r="C462" s="180">
        <f>C463+C479+C487+C498+C507+C515</f>
        <v>1042</v>
      </c>
      <c r="D462" s="180">
        <f aca="true" t="shared" si="22" ref="D462:I462">D463+D479+D487+D498+D507+D515</f>
        <v>1741</v>
      </c>
      <c r="E462" s="181">
        <f t="shared" si="22"/>
        <v>1315</v>
      </c>
      <c r="F462" s="182">
        <f t="shared" si="20"/>
        <v>1.261996161228407</v>
      </c>
      <c r="G462" s="182">
        <f t="shared" si="21"/>
        <v>0.7553130384836301</v>
      </c>
      <c r="H462" s="183"/>
      <c r="I462" s="130">
        <f t="shared" si="22"/>
        <v>1186</v>
      </c>
    </row>
    <row r="463" spans="1:9" s="106" customFormat="1" ht="13.5" customHeight="1">
      <c r="A463" s="128">
        <v>20701</v>
      </c>
      <c r="B463" s="129" t="s">
        <v>349</v>
      </c>
      <c r="C463" s="185">
        <v>536</v>
      </c>
      <c r="D463" s="185">
        <v>993</v>
      </c>
      <c r="E463" s="186">
        <v>1097</v>
      </c>
      <c r="F463" s="182">
        <f t="shared" si="20"/>
        <v>2.046641791044776</v>
      </c>
      <c r="G463" s="182">
        <f t="shared" si="21"/>
        <v>1.1047331319234643</v>
      </c>
      <c r="H463" s="182"/>
      <c r="I463" s="135">
        <v>968</v>
      </c>
    </row>
    <row r="464" spans="1:9" s="106" customFormat="1" ht="13.5" customHeight="1">
      <c r="A464" s="128">
        <v>2070101</v>
      </c>
      <c r="B464" s="129" t="s">
        <v>43</v>
      </c>
      <c r="C464" s="188">
        <v>105</v>
      </c>
      <c r="D464" s="188">
        <v>91</v>
      </c>
      <c r="E464" s="194"/>
      <c r="F464" s="182">
        <f t="shared" si="20"/>
        <v>0</v>
      </c>
      <c r="G464" s="182">
        <f t="shared" si="21"/>
        <v>0</v>
      </c>
      <c r="H464" s="182"/>
      <c r="I464" s="150"/>
    </row>
    <row r="465" spans="1:9" s="106" customFormat="1" ht="13.5" customHeight="1">
      <c r="A465" s="128">
        <v>2070102</v>
      </c>
      <c r="B465" s="129" t="s">
        <v>44</v>
      </c>
      <c r="C465" s="188">
        <v>33</v>
      </c>
      <c r="D465" s="188">
        <v>105</v>
      </c>
      <c r="E465" s="194">
        <v>69</v>
      </c>
      <c r="F465" s="182">
        <f t="shared" si="20"/>
        <v>2.090909090909091</v>
      </c>
      <c r="G465" s="182">
        <f t="shared" si="21"/>
        <v>0.6571428571428571</v>
      </c>
      <c r="H465" s="182"/>
      <c r="I465" s="150">
        <v>69</v>
      </c>
    </row>
    <row r="466" spans="1:9" s="106" customFormat="1" ht="13.5" customHeight="1">
      <c r="A466" s="128">
        <v>2070103</v>
      </c>
      <c r="B466" s="129" t="s">
        <v>45</v>
      </c>
      <c r="C466" s="188"/>
      <c r="D466" s="188"/>
      <c r="E466" s="194"/>
      <c r="F466" s="182">
        <f t="shared" si="20"/>
      </c>
      <c r="G466" s="182">
        <f t="shared" si="21"/>
      </c>
      <c r="H466" s="182"/>
      <c r="I466" s="150"/>
    </row>
    <row r="467" spans="1:9" s="106" customFormat="1" ht="13.5" customHeight="1">
      <c r="A467" s="128">
        <v>2070104</v>
      </c>
      <c r="B467" s="129" t="s">
        <v>350</v>
      </c>
      <c r="C467" s="188">
        <v>50</v>
      </c>
      <c r="D467" s="188">
        <v>48</v>
      </c>
      <c r="E467" s="194"/>
      <c r="F467" s="182">
        <f t="shared" si="20"/>
        <v>0</v>
      </c>
      <c r="G467" s="182">
        <f t="shared" si="21"/>
        <v>0</v>
      </c>
      <c r="H467" s="182"/>
      <c r="I467" s="150"/>
    </row>
    <row r="468" spans="1:9" s="106" customFormat="1" ht="13.5" customHeight="1">
      <c r="A468" s="128">
        <v>2070105</v>
      </c>
      <c r="B468" s="129" t="s">
        <v>351</v>
      </c>
      <c r="C468" s="188"/>
      <c r="D468" s="188">
        <v>33</v>
      </c>
      <c r="E468" s="194">
        <v>145</v>
      </c>
      <c r="F468" s="182">
        <f t="shared" si="20"/>
      </c>
      <c r="G468" s="182">
        <f t="shared" si="21"/>
        <v>4.393939393939394</v>
      </c>
      <c r="H468" s="182"/>
      <c r="I468" s="150">
        <v>145</v>
      </c>
    </row>
    <row r="469" spans="1:9" s="106" customFormat="1" ht="13.5" customHeight="1">
      <c r="A469" s="128">
        <v>2070106</v>
      </c>
      <c r="B469" s="129" t="s">
        <v>352</v>
      </c>
      <c r="C469" s="188"/>
      <c r="D469" s="188"/>
      <c r="E469" s="194"/>
      <c r="F469" s="182">
        <f t="shared" si="20"/>
      </c>
      <c r="G469" s="182">
        <f t="shared" si="21"/>
      </c>
      <c r="H469" s="182"/>
      <c r="I469" s="150"/>
    </row>
    <row r="470" spans="1:9" s="106" customFormat="1" ht="13.5" customHeight="1">
      <c r="A470" s="128">
        <v>2070107</v>
      </c>
      <c r="B470" s="129" t="s">
        <v>353</v>
      </c>
      <c r="C470" s="188">
        <v>51</v>
      </c>
      <c r="D470" s="188">
        <v>106</v>
      </c>
      <c r="E470" s="194">
        <v>27</v>
      </c>
      <c r="F470" s="182">
        <f t="shared" si="20"/>
        <v>0.5294117647058824</v>
      </c>
      <c r="G470" s="182">
        <f t="shared" si="21"/>
        <v>0.25471698113207547</v>
      </c>
      <c r="H470" s="182"/>
      <c r="I470" s="150">
        <v>27</v>
      </c>
    </row>
    <row r="471" spans="1:9" s="106" customFormat="1" ht="13.5" customHeight="1">
      <c r="A471" s="128">
        <v>2070108</v>
      </c>
      <c r="B471" s="129" t="s">
        <v>354</v>
      </c>
      <c r="C471" s="188"/>
      <c r="D471" s="188">
        <v>14</v>
      </c>
      <c r="E471" s="194">
        <v>13</v>
      </c>
      <c r="F471" s="182">
        <f t="shared" si="20"/>
      </c>
      <c r="G471" s="182">
        <f t="shared" si="21"/>
        <v>0.9285714285714286</v>
      </c>
      <c r="H471" s="182"/>
      <c r="I471" s="150">
        <v>13</v>
      </c>
    </row>
    <row r="472" spans="1:9" s="106" customFormat="1" ht="13.5" customHeight="1">
      <c r="A472" s="128">
        <v>2070109</v>
      </c>
      <c r="B472" s="129" t="s">
        <v>355</v>
      </c>
      <c r="C472" s="188">
        <v>76</v>
      </c>
      <c r="D472" s="188">
        <v>205</v>
      </c>
      <c r="E472" s="194">
        <v>633</v>
      </c>
      <c r="F472" s="182">
        <f t="shared" si="20"/>
        <v>8.328947368421053</v>
      </c>
      <c r="G472" s="182">
        <f t="shared" si="21"/>
        <v>3.0878048780487806</v>
      </c>
      <c r="H472" s="182"/>
      <c r="I472" s="150">
        <v>633</v>
      </c>
    </row>
    <row r="473" spans="1:9" s="106" customFormat="1" ht="13.5" customHeight="1">
      <c r="A473" s="128">
        <v>2070110</v>
      </c>
      <c r="B473" s="129" t="s">
        <v>356</v>
      </c>
      <c r="C473" s="188"/>
      <c r="D473" s="188"/>
      <c r="E473" s="194"/>
      <c r="F473" s="182">
        <f t="shared" si="20"/>
      </c>
      <c r="G473" s="182">
        <f t="shared" si="21"/>
      </c>
      <c r="H473" s="182"/>
      <c r="I473" s="150"/>
    </row>
    <row r="474" spans="1:9" s="106" customFormat="1" ht="13.5" customHeight="1">
      <c r="A474" s="128">
        <v>2070111</v>
      </c>
      <c r="B474" s="129" t="s">
        <v>357</v>
      </c>
      <c r="C474" s="188"/>
      <c r="D474" s="188"/>
      <c r="E474" s="194"/>
      <c r="F474" s="182">
        <f t="shared" si="20"/>
      </c>
      <c r="G474" s="182">
        <f t="shared" si="21"/>
      </c>
      <c r="H474" s="182"/>
      <c r="I474" s="150"/>
    </row>
    <row r="475" spans="1:9" s="106" customFormat="1" ht="13.5" customHeight="1">
      <c r="A475" s="128">
        <v>2070112</v>
      </c>
      <c r="B475" s="129" t="s">
        <v>358</v>
      </c>
      <c r="C475" s="188">
        <v>40</v>
      </c>
      <c r="D475" s="188">
        <v>54</v>
      </c>
      <c r="E475" s="194">
        <v>60</v>
      </c>
      <c r="F475" s="182">
        <f t="shared" si="20"/>
        <v>1.5</v>
      </c>
      <c r="G475" s="182">
        <f t="shared" si="21"/>
        <v>1.1111111111111112</v>
      </c>
      <c r="H475" s="182"/>
      <c r="I475" s="150">
        <v>60</v>
      </c>
    </row>
    <row r="476" spans="1:9" s="106" customFormat="1" ht="13.5" customHeight="1">
      <c r="A476" s="128">
        <v>2070113</v>
      </c>
      <c r="B476" s="129" t="s">
        <v>359</v>
      </c>
      <c r="C476" s="188"/>
      <c r="D476" s="188"/>
      <c r="E476" s="194"/>
      <c r="F476" s="182">
        <f t="shared" si="20"/>
      </c>
      <c r="G476" s="182">
        <f t="shared" si="21"/>
      </c>
      <c r="H476" s="182"/>
      <c r="I476" s="150"/>
    </row>
    <row r="477" spans="1:9" s="106" customFormat="1" ht="13.5" customHeight="1">
      <c r="A477" s="128">
        <v>2070114</v>
      </c>
      <c r="B477" s="129" t="s">
        <v>360</v>
      </c>
      <c r="C477" s="188">
        <v>137</v>
      </c>
      <c r="D477" s="188">
        <v>114</v>
      </c>
      <c r="E477" s="194">
        <v>10</v>
      </c>
      <c r="F477" s="182">
        <f t="shared" si="20"/>
        <v>0.072992700729927</v>
      </c>
      <c r="G477" s="182">
        <f t="shared" si="21"/>
        <v>0.08771929824561403</v>
      </c>
      <c r="H477" s="182"/>
      <c r="I477" s="150">
        <v>10</v>
      </c>
    </row>
    <row r="478" spans="1:9" s="106" customFormat="1" ht="13.5" customHeight="1">
      <c r="A478" s="128">
        <v>2070199</v>
      </c>
      <c r="B478" s="129" t="s">
        <v>361</v>
      </c>
      <c r="C478" s="188">
        <v>44</v>
      </c>
      <c r="D478" s="188">
        <v>223</v>
      </c>
      <c r="E478" s="194">
        <v>140</v>
      </c>
      <c r="F478" s="182">
        <f t="shared" si="20"/>
        <v>3.1818181818181817</v>
      </c>
      <c r="G478" s="182">
        <f t="shared" si="21"/>
        <v>0.6278026905829597</v>
      </c>
      <c r="H478" s="182"/>
      <c r="I478" s="150">
        <v>11</v>
      </c>
    </row>
    <row r="479" spans="1:9" s="106" customFormat="1" ht="13.5" customHeight="1">
      <c r="A479" s="128">
        <v>20702</v>
      </c>
      <c r="B479" s="129" t="s">
        <v>362</v>
      </c>
      <c r="C479" s="185">
        <v>2</v>
      </c>
      <c r="D479" s="185">
        <v>11</v>
      </c>
      <c r="E479" s="186">
        <v>4</v>
      </c>
      <c r="F479" s="182">
        <f t="shared" si="20"/>
        <v>2</v>
      </c>
      <c r="G479" s="182">
        <f t="shared" si="21"/>
        <v>0.36363636363636365</v>
      </c>
      <c r="H479" s="182"/>
      <c r="I479" s="135">
        <v>4</v>
      </c>
    </row>
    <row r="480" spans="1:9" s="106" customFormat="1" ht="13.5" customHeight="1">
      <c r="A480" s="128">
        <v>2070201</v>
      </c>
      <c r="B480" s="129" t="s">
        <v>43</v>
      </c>
      <c r="C480" s="188"/>
      <c r="D480" s="188"/>
      <c r="E480" s="194"/>
      <c r="F480" s="182">
        <f t="shared" si="20"/>
      </c>
      <c r="G480" s="182">
        <f t="shared" si="21"/>
      </c>
      <c r="H480" s="182"/>
      <c r="I480" s="150"/>
    </row>
    <row r="481" spans="1:9" s="106" customFormat="1" ht="13.5" customHeight="1">
      <c r="A481" s="128">
        <v>2070202</v>
      </c>
      <c r="B481" s="129" t="s">
        <v>44</v>
      </c>
      <c r="C481" s="188"/>
      <c r="D481" s="188"/>
      <c r="E481" s="194"/>
      <c r="F481" s="182">
        <f t="shared" si="20"/>
      </c>
      <c r="G481" s="182">
        <f t="shared" si="21"/>
      </c>
      <c r="H481" s="182"/>
      <c r="I481" s="150"/>
    </row>
    <row r="482" spans="1:9" s="106" customFormat="1" ht="13.5" customHeight="1">
      <c r="A482" s="128">
        <v>2070203</v>
      </c>
      <c r="B482" s="129" t="s">
        <v>45</v>
      </c>
      <c r="C482" s="188"/>
      <c r="D482" s="188"/>
      <c r="E482" s="194"/>
      <c r="F482" s="182">
        <f t="shared" si="20"/>
      </c>
      <c r="G482" s="182">
        <f t="shared" si="21"/>
      </c>
      <c r="H482" s="182"/>
      <c r="I482" s="150"/>
    </row>
    <row r="483" spans="1:9" s="106" customFormat="1" ht="13.5" customHeight="1">
      <c r="A483" s="128">
        <v>2070204</v>
      </c>
      <c r="B483" s="129" t="s">
        <v>363</v>
      </c>
      <c r="C483" s="188"/>
      <c r="D483" s="188">
        <v>11</v>
      </c>
      <c r="E483" s="194">
        <v>4</v>
      </c>
      <c r="F483" s="182">
        <f t="shared" si="20"/>
      </c>
      <c r="G483" s="182">
        <f t="shared" si="21"/>
        <v>0.36363636363636365</v>
      </c>
      <c r="H483" s="182"/>
      <c r="I483" s="150">
        <v>4</v>
      </c>
    </row>
    <row r="484" spans="1:9" s="106" customFormat="1" ht="13.5" customHeight="1">
      <c r="A484" s="128">
        <v>2070205</v>
      </c>
      <c r="B484" s="129" t="s">
        <v>364</v>
      </c>
      <c r="C484" s="188"/>
      <c r="D484" s="188"/>
      <c r="E484" s="194"/>
      <c r="F484" s="182">
        <f t="shared" si="20"/>
      </c>
      <c r="G484" s="182">
        <f t="shared" si="21"/>
      </c>
      <c r="H484" s="182"/>
      <c r="I484" s="150"/>
    </row>
    <row r="485" spans="1:9" s="106" customFormat="1" ht="13.5" customHeight="1">
      <c r="A485" s="128">
        <v>2070206</v>
      </c>
      <c r="B485" s="129" t="s">
        <v>365</v>
      </c>
      <c r="C485" s="188"/>
      <c r="D485" s="188"/>
      <c r="E485" s="194"/>
      <c r="F485" s="182">
        <f t="shared" si="20"/>
      </c>
      <c r="G485" s="182">
        <f t="shared" si="21"/>
      </c>
      <c r="H485" s="182"/>
      <c r="I485" s="150"/>
    </row>
    <row r="486" spans="1:9" s="106" customFormat="1" ht="13.5" customHeight="1">
      <c r="A486" s="128">
        <v>2070299</v>
      </c>
      <c r="B486" s="129" t="s">
        <v>366</v>
      </c>
      <c r="C486" s="188">
        <v>2</v>
      </c>
      <c r="D486" s="188"/>
      <c r="E486" s="194"/>
      <c r="F486" s="182">
        <f t="shared" si="20"/>
        <v>0</v>
      </c>
      <c r="G486" s="182">
        <f t="shared" si="21"/>
      </c>
      <c r="H486" s="182"/>
      <c r="I486" s="150"/>
    </row>
    <row r="487" spans="1:9" s="106" customFormat="1" ht="13.5" customHeight="1">
      <c r="A487" s="128">
        <v>20703</v>
      </c>
      <c r="B487" s="129" t="s">
        <v>367</v>
      </c>
      <c r="C487" s="185">
        <v>218</v>
      </c>
      <c r="D487" s="185">
        <v>55</v>
      </c>
      <c r="E487" s="186">
        <v>5</v>
      </c>
      <c r="F487" s="182">
        <f t="shared" si="20"/>
        <v>0.022935779816513763</v>
      </c>
      <c r="G487" s="182">
        <f t="shared" si="21"/>
        <v>0.09090909090909091</v>
      </c>
      <c r="H487" s="182"/>
      <c r="I487" s="135">
        <v>5</v>
      </c>
    </row>
    <row r="488" spans="1:9" s="106" customFormat="1" ht="13.5" customHeight="1">
      <c r="A488" s="128">
        <v>2070301</v>
      </c>
      <c r="B488" s="129" t="s">
        <v>43</v>
      </c>
      <c r="C488" s="188"/>
      <c r="D488" s="188"/>
      <c r="E488" s="194"/>
      <c r="F488" s="182">
        <f t="shared" si="20"/>
      </c>
      <c r="G488" s="182">
        <f t="shared" si="21"/>
      </c>
      <c r="H488" s="182"/>
      <c r="I488" s="150"/>
    </row>
    <row r="489" spans="1:9" s="106" customFormat="1" ht="13.5" customHeight="1">
      <c r="A489" s="128">
        <v>2070302</v>
      </c>
      <c r="B489" s="129" t="s">
        <v>44</v>
      </c>
      <c r="C489" s="188"/>
      <c r="D489" s="188">
        <v>45</v>
      </c>
      <c r="E489" s="194"/>
      <c r="F489" s="182">
        <f t="shared" si="20"/>
      </c>
      <c r="G489" s="182">
        <f t="shared" si="21"/>
        <v>0</v>
      </c>
      <c r="H489" s="182"/>
      <c r="I489" s="150"/>
    </row>
    <row r="490" spans="1:9" s="106" customFormat="1" ht="13.5" customHeight="1">
      <c r="A490" s="128">
        <v>2070303</v>
      </c>
      <c r="B490" s="129" t="s">
        <v>45</v>
      </c>
      <c r="C490" s="188"/>
      <c r="D490" s="188"/>
      <c r="E490" s="194"/>
      <c r="F490" s="182">
        <f t="shared" si="20"/>
      </c>
      <c r="G490" s="182">
        <f t="shared" si="21"/>
      </c>
      <c r="H490" s="182"/>
      <c r="I490" s="150"/>
    </row>
    <row r="491" spans="1:9" s="106" customFormat="1" ht="13.5" customHeight="1">
      <c r="A491" s="128">
        <v>2070304</v>
      </c>
      <c r="B491" s="129" t="s">
        <v>368</v>
      </c>
      <c r="C491" s="188"/>
      <c r="D491" s="188"/>
      <c r="E491" s="194"/>
      <c r="F491" s="182">
        <f t="shared" si="20"/>
      </c>
      <c r="G491" s="182">
        <f t="shared" si="21"/>
      </c>
      <c r="H491" s="182"/>
      <c r="I491" s="150"/>
    </row>
    <row r="492" spans="1:9" s="106" customFormat="1" ht="13.5" customHeight="1">
      <c r="A492" s="128">
        <v>2070305</v>
      </c>
      <c r="B492" s="129" t="s">
        <v>369</v>
      </c>
      <c r="C492" s="188"/>
      <c r="D492" s="188">
        <v>9</v>
      </c>
      <c r="E492" s="194"/>
      <c r="F492" s="182">
        <f t="shared" si="20"/>
      </c>
      <c r="G492" s="182">
        <f t="shared" si="21"/>
        <v>0</v>
      </c>
      <c r="H492" s="182"/>
      <c r="I492" s="150"/>
    </row>
    <row r="493" spans="1:9" s="106" customFormat="1" ht="13.5" customHeight="1">
      <c r="A493" s="128">
        <v>2070306</v>
      </c>
      <c r="B493" s="129" t="s">
        <v>370</v>
      </c>
      <c r="C493" s="188">
        <v>67</v>
      </c>
      <c r="D493" s="188"/>
      <c r="E493" s="194">
        <v>5</v>
      </c>
      <c r="F493" s="182">
        <f t="shared" si="20"/>
        <v>0.07462686567164178</v>
      </c>
      <c r="G493" s="182">
        <f t="shared" si="21"/>
      </c>
      <c r="H493" s="182"/>
      <c r="I493" s="150">
        <v>5</v>
      </c>
    </row>
    <row r="494" spans="1:9" s="106" customFormat="1" ht="13.5" customHeight="1">
      <c r="A494" s="128">
        <v>2070307</v>
      </c>
      <c r="B494" s="129" t="s">
        <v>371</v>
      </c>
      <c r="C494" s="188">
        <v>151</v>
      </c>
      <c r="D494" s="188"/>
      <c r="E494" s="194"/>
      <c r="F494" s="182">
        <f t="shared" si="20"/>
        <v>0</v>
      </c>
      <c r="G494" s="182">
        <f t="shared" si="21"/>
      </c>
      <c r="H494" s="182"/>
      <c r="I494" s="150"/>
    </row>
    <row r="495" spans="1:9" s="106" customFormat="1" ht="13.5" customHeight="1">
      <c r="A495" s="128">
        <v>2070308</v>
      </c>
      <c r="B495" s="129" t="s">
        <v>372</v>
      </c>
      <c r="C495" s="188"/>
      <c r="D495" s="188">
        <v>1</v>
      </c>
      <c r="E495" s="194"/>
      <c r="F495" s="182">
        <f t="shared" si="20"/>
      </c>
      <c r="G495" s="182">
        <f t="shared" si="21"/>
        <v>0</v>
      </c>
      <c r="H495" s="182"/>
      <c r="I495" s="150"/>
    </row>
    <row r="496" spans="1:9" s="106" customFormat="1" ht="13.5" customHeight="1">
      <c r="A496" s="128">
        <v>2070309</v>
      </c>
      <c r="B496" s="129" t="s">
        <v>373</v>
      </c>
      <c r="C496" s="188"/>
      <c r="D496" s="188"/>
      <c r="E496" s="194"/>
      <c r="F496" s="182">
        <f t="shared" si="20"/>
      </c>
      <c r="G496" s="182">
        <f t="shared" si="21"/>
      </c>
      <c r="H496" s="182"/>
      <c r="I496" s="150"/>
    </row>
    <row r="497" spans="1:9" s="106" customFormat="1" ht="13.5" customHeight="1">
      <c r="A497" s="128">
        <v>2070399</v>
      </c>
      <c r="B497" s="129" t="s">
        <v>374</v>
      </c>
      <c r="C497" s="188"/>
      <c r="D497" s="188"/>
      <c r="E497" s="194"/>
      <c r="F497" s="182">
        <f t="shared" si="20"/>
      </c>
      <c r="G497" s="182">
        <f t="shared" si="21"/>
      </c>
      <c r="H497" s="182"/>
      <c r="I497" s="150"/>
    </row>
    <row r="498" spans="1:9" s="106" customFormat="1" ht="13.5" customHeight="1">
      <c r="A498" s="128">
        <v>20706</v>
      </c>
      <c r="B498" s="129" t="s">
        <v>375</v>
      </c>
      <c r="C498" s="185"/>
      <c r="D498" s="185"/>
      <c r="E498" s="186"/>
      <c r="F498" s="182">
        <f t="shared" si="20"/>
      </c>
      <c r="G498" s="182">
        <f t="shared" si="21"/>
      </c>
      <c r="H498" s="182"/>
      <c r="I498" s="135"/>
    </row>
    <row r="499" spans="1:9" s="106" customFormat="1" ht="13.5" customHeight="1">
      <c r="A499" s="128">
        <v>2070601</v>
      </c>
      <c r="B499" s="129" t="s">
        <v>43</v>
      </c>
      <c r="C499" s="188"/>
      <c r="D499" s="188"/>
      <c r="E499" s="194"/>
      <c r="F499" s="182">
        <f t="shared" si="20"/>
      </c>
      <c r="G499" s="182">
        <f t="shared" si="21"/>
      </c>
      <c r="H499" s="182"/>
      <c r="I499" s="150"/>
    </row>
    <row r="500" spans="1:9" s="106" customFormat="1" ht="13.5" customHeight="1">
      <c r="A500" s="128">
        <v>2070602</v>
      </c>
      <c r="B500" s="129" t="s">
        <v>44</v>
      </c>
      <c r="C500" s="188"/>
      <c r="D500" s="188"/>
      <c r="E500" s="194"/>
      <c r="F500" s="182">
        <f t="shared" si="20"/>
      </c>
      <c r="G500" s="182">
        <f t="shared" si="21"/>
      </c>
      <c r="H500" s="182"/>
      <c r="I500" s="150"/>
    </row>
    <row r="501" spans="1:9" s="106" customFormat="1" ht="13.5" customHeight="1">
      <c r="A501" s="128">
        <v>2070603</v>
      </c>
      <c r="B501" s="129" t="s">
        <v>45</v>
      </c>
      <c r="C501" s="188"/>
      <c r="D501" s="188"/>
      <c r="E501" s="194"/>
      <c r="F501" s="182">
        <f t="shared" si="20"/>
      </c>
      <c r="G501" s="182">
        <f t="shared" si="21"/>
      </c>
      <c r="H501" s="182"/>
      <c r="I501" s="150"/>
    </row>
    <row r="502" spans="1:9" s="106" customFormat="1" ht="13.5" customHeight="1">
      <c r="A502" s="128">
        <v>2070604</v>
      </c>
      <c r="B502" s="129" t="s">
        <v>376</v>
      </c>
      <c r="C502" s="188"/>
      <c r="D502" s="188"/>
      <c r="E502" s="194"/>
      <c r="F502" s="182">
        <f t="shared" si="20"/>
      </c>
      <c r="G502" s="182">
        <f t="shared" si="21"/>
      </c>
      <c r="H502" s="182"/>
      <c r="I502" s="150"/>
    </row>
    <row r="503" spans="1:9" s="106" customFormat="1" ht="13.5" customHeight="1">
      <c r="A503" s="128">
        <v>2070605</v>
      </c>
      <c r="B503" s="129" t="s">
        <v>377</v>
      </c>
      <c r="C503" s="188"/>
      <c r="D503" s="188"/>
      <c r="E503" s="194"/>
      <c r="F503" s="182">
        <f t="shared" si="20"/>
      </c>
      <c r="G503" s="182">
        <f t="shared" si="21"/>
      </c>
      <c r="H503" s="182"/>
      <c r="I503" s="150"/>
    </row>
    <row r="504" spans="1:9" s="106" customFormat="1" ht="13.5" customHeight="1">
      <c r="A504" s="128">
        <v>2070606</v>
      </c>
      <c r="B504" s="129" t="s">
        <v>378</v>
      </c>
      <c r="C504" s="188"/>
      <c r="D504" s="188"/>
      <c r="E504" s="194"/>
      <c r="F504" s="182">
        <f t="shared" si="20"/>
      </c>
      <c r="G504" s="182">
        <f t="shared" si="21"/>
      </c>
      <c r="H504" s="182"/>
      <c r="I504" s="150"/>
    </row>
    <row r="505" spans="1:9" s="106" customFormat="1" ht="13.5" customHeight="1">
      <c r="A505" s="128">
        <v>2070607</v>
      </c>
      <c r="B505" s="129" t="s">
        <v>379</v>
      </c>
      <c r="C505" s="188"/>
      <c r="D505" s="188"/>
      <c r="E505" s="194"/>
      <c r="F505" s="182">
        <f t="shared" si="20"/>
      </c>
      <c r="G505" s="182">
        <f t="shared" si="21"/>
      </c>
      <c r="H505" s="182"/>
      <c r="I505" s="150"/>
    </row>
    <row r="506" spans="1:9" s="106" customFormat="1" ht="13.5" customHeight="1">
      <c r="A506" s="128">
        <v>2070699</v>
      </c>
      <c r="B506" s="129" t="s">
        <v>380</v>
      </c>
      <c r="C506" s="188"/>
      <c r="D506" s="188"/>
      <c r="E506" s="194"/>
      <c r="F506" s="182">
        <f t="shared" si="20"/>
      </c>
      <c r="G506" s="182">
        <f t="shared" si="21"/>
      </c>
      <c r="H506" s="182"/>
      <c r="I506" s="150"/>
    </row>
    <row r="507" spans="1:9" s="106" customFormat="1" ht="13.5" customHeight="1">
      <c r="A507" s="128">
        <v>20708</v>
      </c>
      <c r="B507" s="129" t="s">
        <v>381</v>
      </c>
      <c r="C507" s="185">
        <v>286</v>
      </c>
      <c r="D507" s="185">
        <v>651</v>
      </c>
      <c r="E507" s="186">
        <v>209</v>
      </c>
      <c r="F507" s="182">
        <f t="shared" si="20"/>
        <v>0.7307692307692307</v>
      </c>
      <c r="G507" s="182">
        <f t="shared" si="21"/>
        <v>0.3210445468509985</v>
      </c>
      <c r="H507" s="182"/>
      <c r="I507" s="135">
        <v>209</v>
      </c>
    </row>
    <row r="508" spans="1:9" s="106" customFormat="1" ht="13.5" customHeight="1">
      <c r="A508" s="128">
        <v>2070801</v>
      </c>
      <c r="B508" s="129" t="s">
        <v>43</v>
      </c>
      <c r="C508" s="188"/>
      <c r="D508" s="188">
        <v>51</v>
      </c>
      <c r="E508" s="194"/>
      <c r="F508" s="182">
        <f t="shared" si="20"/>
      </c>
      <c r="G508" s="182">
        <f t="shared" si="21"/>
        <v>0</v>
      </c>
      <c r="H508" s="182"/>
      <c r="I508" s="150"/>
    </row>
    <row r="509" spans="1:9" s="106" customFormat="1" ht="13.5" customHeight="1">
      <c r="A509" s="128">
        <v>2070802</v>
      </c>
      <c r="B509" s="129" t="s">
        <v>44</v>
      </c>
      <c r="C509" s="188"/>
      <c r="D509" s="188">
        <v>14</v>
      </c>
      <c r="E509" s="194"/>
      <c r="F509" s="182">
        <f t="shared" si="20"/>
      </c>
      <c r="G509" s="182">
        <f t="shared" si="21"/>
        <v>0</v>
      </c>
      <c r="H509" s="182"/>
      <c r="I509" s="150"/>
    </row>
    <row r="510" spans="1:9" s="106" customFormat="1" ht="13.5" customHeight="1">
      <c r="A510" s="128">
        <v>2070803</v>
      </c>
      <c r="B510" s="129" t="s">
        <v>45</v>
      </c>
      <c r="C510" s="188"/>
      <c r="D510" s="188"/>
      <c r="E510" s="194"/>
      <c r="F510" s="182">
        <f t="shared" si="20"/>
      </c>
      <c r="G510" s="182">
        <f t="shared" si="21"/>
      </c>
      <c r="H510" s="182"/>
      <c r="I510" s="150"/>
    </row>
    <row r="511" spans="1:9" s="106" customFormat="1" ht="13.5" customHeight="1">
      <c r="A511" s="128">
        <v>2070806</v>
      </c>
      <c r="B511" s="129" t="s">
        <v>382</v>
      </c>
      <c r="C511" s="188"/>
      <c r="D511" s="188"/>
      <c r="E511" s="194"/>
      <c r="F511" s="182">
        <f t="shared" si="20"/>
      </c>
      <c r="G511" s="182">
        <f t="shared" si="21"/>
      </c>
      <c r="H511" s="182"/>
      <c r="I511" s="150"/>
    </row>
    <row r="512" spans="1:9" s="106" customFormat="1" ht="13.5" customHeight="1">
      <c r="A512" s="128">
        <v>2070807</v>
      </c>
      <c r="B512" s="129" t="s">
        <v>383</v>
      </c>
      <c r="C512" s="188"/>
      <c r="D512" s="188"/>
      <c r="E512" s="194"/>
      <c r="F512" s="182">
        <f t="shared" si="20"/>
      </c>
      <c r="G512" s="182">
        <f t="shared" si="21"/>
      </c>
      <c r="H512" s="182"/>
      <c r="I512" s="150"/>
    </row>
    <row r="513" spans="1:9" s="106" customFormat="1" ht="13.5" customHeight="1">
      <c r="A513" s="128">
        <v>2070808</v>
      </c>
      <c r="B513" s="129" t="s">
        <v>384</v>
      </c>
      <c r="C513" s="188">
        <v>286</v>
      </c>
      <c r="D513" s="188">
        <v>354</v>
      </c>
      <c r="E513" s="194">
        <v>193</v>
      </c>
      <c r="F513" s="182">
        <f t="shared" si="20"/>
        <v>0.6748251748251748</v>
      </c>
      <c r="G513" s="182">
        <f t="shared" si="21"/>
        <v>0.5451977401129944</v>
      </c>
      <c r="H513" s="182"/>
      <c r="I513" s="150">
        <v>193</v>
      </c>
    </row>
    <row r="514" spans="1:9" s="106" customFormat="1" ht="13.5" customHeight="1">
      <c r="A514" s="128">
        <v>2070899</v>
      </c>
      <c r="B514" s="129" t="s">
        <v>385</v>
      </c>
      <c r="C514" s="188"/>
      <c r="D514" s="188">
        <v>232</v>
      </c>
      <c r="E514" s="194">
        <v>16</v>
      </c>
      <c r="F514" s="182">
        <f t="shared" si="20"/>
      </c>
      <c r="G514" s="182">
        <f t="shared" si="21"/>
        <v>0.06896551724137931</v>
      </c>
      <c r="H514" s="182"/>
      <c r="I514" s="150">
        <v>16</v>
      </c>
    </row>
    <row r="515" spans="1:9" s="106" customFormat="1" ht="13.5" customHeight="1">
      <c r="A515" s="128">
        <v>20799</v>
      </c>
      <c r="B515" s="129" t="s">
        <v>386</v>
      </c>
      <c r="C515" s="185"/>
      <c r="D515" s="185">
        <v>31</v>
      </c>
      <c r="E515" s="186"/>
      <c r="F515" s="182">
        <f t="shared" si="20"/>
      </c>
      <c r="G515" s="182">
        <f t="shared" si="21"/>
        <v>0</v>
      </c>
      <c r="H515" s="182"/>
      <c r="I515" s="135"/>
    </row>
    <row r="516" spans="1:9" s="106" customFormat="1" ht="13.5" customHeight="1">
      <c r="A516" s="128">
        <v>2079902</v>
      </c>
      <c r="B516" s="129" t="s">
        <v>387</v>
      </c>
      <c r="C516" s="188"/>
      <c r="D516" s="188"/>
      <c r="E516" s="194"/>
      <c r="F516" s="182">
        <f t="shared" si="20"/>
      </c>
      <c r="G516" s="182">
        <f t="shared" si="21"/>
      </c>
      <c r="H516" s="182"/>
      <c r="I516" s="150"/>
    </row>
    <row r="517" spans="1:9" s="106" customFormat="1" ht="13.5" customHeight="1">
      <c r="A517" s="128">
        <v>2079903</v>
      </c>
      <c r="B517" s="129" t="s">
        <v>388</v>
      </c>
      <c r="C517" s="188"/>
      <c r="D517" s="188"/>
      <c r="E517" s="194"/>
      <c r="F517" s="182">
        <f t="shared" si="20"/>
      </c>
      <c r="G517" s="182">
        <f t="shared" si="21"/>
      </c>
      <c r="H517" s="182"/>
      <c r="I517" s="150"/>
    </row>
    <row r="518" spans="1:9" s="106" customFormat="1" ht="13.5" customHeight="1">
      <c r="A518" s="128">
        <v>2079999</v>
      </c>
      <c r="B518" s="129" t="s">
        <v>389</v>
      </c>
      <c r="C518" s="188"/>
      <c r="D518" s="188">
        <v>31</v>
      </c>
      <c r="E518" s="194"/>
      <c r="F518" s="182">
        <f aca="true" t="shared" si="23" ref="F518:F581">_xlfn.IFERROR((E518/C518)*100%,"")</f>
      </c>
      <c r="G518" s="182">
        <f aca="true" t="shared" si="24" ref="G518:G581">_xlfn.IFERROR((E518/D518)*100%,"")</f>
        <v>0</v>
      </c>
      <c r="H518" s="182"/>
      <c r="I518" s="150"/>
    </row>
    <row r="519" spans="1:9" s="106" customFormat="1" ht="13.5" customHeight="1">
      <c r="A519" s="128">
        <v>208</v>
      </c>
      <c r="B519" s="129" t="s">
        <v>390</v>
      </c>
      <c r="C519" s="180">
        <f>C520+C539+C547+C549+C558+C562+C572+C581+C588+C596+C605+C611+C614+C617+C620+C623+C626+C630+C634+C642+C645</f>
        <v>36969</v>
      </c>
      <c r="D519" s="180">
        <f aca="true" t="shared" si="25" ref="D519:I519">D520+D539+D547+D549+D558+D562+D572+D581+D588+D596+D605+D611+D614+D617+D620+D623+D626+D630+D634+D642+D645</f>
        <v>53656</v>
      </c>
      <c r="E519" s="181">
        <f t="shared" si="25"/>
        <v>49871</v>
      </c>
      <c r="F519" s="182">
        <f t="shared" si="23"/>
        <v>1.348995104006059</v>
      </c>
      <c r="G519" s="182">
        <f t="shared" si="24"/>
        <v>0.9294580289250037</v>
      </c>
      <c r="H519" s="183"/>
      <c r="I519" s="130">
        <f t="shared" si="25"/>
        <v>31605</v>
      </c>
    </row>
    <row r="520" spans="1:9" s="106" customFormat="1" ht="13.5" customHeight="1">
      <c r="A520" s="128">
        <v>20801</v>
      </c>
      <c r="B520" s="129" t="s">
        <v>391</v>
      </c>
      <c r="C520" s="185">
        <v>584</v>
      </c>
      <c r="D520" s="185">
        <v>1893</v>
      </c>
      <c r="E520" s="186">
        <v>1887</v>
      </c>
      <c r="F520" s="182">
        <f t="shared" si="23"/>
        <v>3.231164383561644</v>
      </c>
      <c r="G520" s="182">
        <f t="shared" si="24"/>
        <v>0.9968304278922345</v>
      </c>
      <c r="H520" s="182"/>
      <c r="I520" s="135">
        <v>1887</v>
      </c>
    </row>
    <row r="521" spans="1:9" s="106" customFormat="1" ht="13.5" customHeight="1">
      <c r="A521" s="128">
        <v>2080101</v>
      </c>
      <c r="B521" s="129" t="s">
        <v>43</v>
      </c>
      <c r="C521" s="188">
        <v>101</v>
      </c>
      <c r="D521" s="188">
        <v>203</v>
      </c>
      <c r="E521" s="194">
        <v>245</v>
      </c>
      <c r="F521" s="182">
        <f t="shared" si="23"/>
        <v>2.4257425742574257</v>
      </c>
      <c r="G521" s="182">
        <f t="shared" si="24"/>
        <v>1.206896551724138</v>
      </c>
      <c r="H521" s="182"/>
      <c r="I521" s="150">
        <v>245</v>
      </c>
    </row>
    <row r="522" spans="1:9" s="106" customFormat="1" ht="13.5" customHeight="1">
      <c r="A522" s="128">
        <v>2080102</v>
      </c>
      <c r="B522" s="129" t="s">
        <v>44</v>
      </c>
      <c r="C522" s="188"/>
      <c r="D522" s="188">
        <v>67</v>
      </c>
      <c r="E522" s="194"/>
      <c r="F522" s="182">
        <f t="shared" si="23"/>
      </c>
      <c r="G522" s="182">
        <f t="shared" si="24"/>
        <v>0</v>
      </c>
      <c r="H522" s="182"/>
      <c r="I522" s="150"/>
    </row>
    <row r="523" spans="1:9" s="106" customFormat="1" ht="13.5" customHeight="1">
      <c r="A523" s="128">
        <v>2080103</v>
      </c>
      <c r="B523" s="129" t="s">
        <v>45</v>
      </c>
      <c r="C523" s="188"/>
      <c r="D523" s="188"/>
      <c r="E523" s="194"/>
      <c r="F523" s="182">
        <f t="shared" si="23"/>
      </c>
      <c r="G523" s="182">
        <f t="shared" si="24"/>
      </c>
      <c r="H523" s="182"/>
      <c r="I523" s="150"/>
    </row>
    <row r="524" spans="1:9" s="106" customFormat="1" ht="13.5" customHeight="1">
      <c r="A524" s="128">
        <v>2080104</v>
      </c>
      <c r="B524" s="129" t="s">
        <v>392</v>
      </c>
      <c r="C524" s="188"/>
      <c r="D524" s="188"/>
      <c r="E524" s="194"/>
      <c r="F524" s="182">
        <f t="shared" si="23"/>
      </c>
      <c r="G524" s="182">
        <f t="shared" si="24"/>
      </c>
      <c r="H524" s="182"/>
      <c r="I524" s="150"/>
    </row>
    <row r="525" spans="1:9" s="106" customFormat="1" ht="13.5" customHeight="1">
      <c r="A525" s="128">
        <v>2080105</v>
      </c>
      <c r="B525" s="129" t="s">
        <v>393</v>
      </c>
      <c r="C525" s="188">
        <v>2</v>
      </c>
      <c r="D525" s="188">
        <v>4</v>
      </c>
      <c r="E525" s="194">
        <v>2</v>
      </c>
      <c r="F525" s="182">
        <f t="shared" si="23"/>
        <v>1</v>
      </c>
      <c r="G525" s="182">
        <f t="shared" si="24"/>
        <v>0.5</v>
      </c>
      <c r="H525" s="182"/>
      <c r="I525" s="150">
        <v>2</v>
      </c>
    </row>
    <row r="526" spans="1:9" s="106" customFormat="1" ht="13.5" customHeight="1">
      <c r="A526" s="128">
        <v>2080106</v>
      </c>
      <c r="B526" s="129" t="s">
        <v>394</v>
      </c>
      <c r="C526" s="188">
        <v>4</v>
      </c>
      <c r="D526" s="188"/>
      <c r="E526" s="194"/>
      <c r="F526" s="182">
        <f t="shared" si="23"/>
        <v>0</v>
      </c>
      <c r="G526" s="182">
        <f t="shared" si="24"/>
      </c>
      <c r="H526" s="182"/>
      <c r="I526" s="150"/>
    </row>
    <row r="527" spans="1:9" s="106" customFormat="1" ht="13.5" customHeight="1">
      <c r="A527" s="128">
        <v>2080107</v>
      </c>
      <c r="B527" s="129" t="s">
        <v>395</v>
      </c>
      <c r="C527" s="188"/>
      <c r="D527" s="188"/>
      <c r="E527" s="194"/>
      <c r="F527" s="182">
        <f t="shared" si="23"/>
      </c>
      <c r="G527" s="182">
        <f t="shared" si="24"/>
      </c>
      <c r="H527" s="182"/>
      <c r="I527" s="150"/>
    </row>
    <row r="528" spans="1:9" s="106" customFormat="1" ht="13.5" customHeight="1">
      <c r="A528" s="128">
        <v>2080108</v>
      </c>
      <c r="B528" s="129" t="s">
        <v>84</v>
      </c>
      <c r="C528" s="188"/>
      <c r="D528" s="188">
        <v>39</v>
      </c>
      <c r="E528" s="194"/>
      <c r="F528" s="182">
        <f t="shared" si="23"/>
      </c>
      <c r="G528" s="182">
        <f t="shared" si="24"/>
        <v>0</v>
      </c>
      <c r="H528" s="182"/>
      <c r="I528" s="150"/>
    </row>
    <row r="529" spans="1:9" s="106" customFormat="1" ht="13.5" customHeight="1">
      <c r="A529" s="128">
        <v>2080109</v>
      </c>
      <c r="B529" s="129" t="s">
        <v>396</v>
      </c>
      <c r="C529" s="188">
        <v>103</v>
      </c>
      <c r="D529" s="188">
        <v>16</v>
      </c>
      <c r="E529" s="194"/>
      <c r="F529" s="182">
        <f t="shared" si="23"/>
        <v>0</v>
      </c>
      <c r="G529" s="182">
        <f t="shared" si="24"/>
        <v>0</v>
      </c>
      <c r="H529" s="182"/>
      <c r="I529" s="150"/>
    </row>
    <row r="530" spans="1:9" s="106" customFormat="1" ht="13.5" customHeight="1">
      <c r="A530" s="128">
        <v>2080110</v>
      </c>
      <c r="B530" s="129" t="s">
        <v>397</v>
      </c>
      <c r="C530" s="188"/>
      <c r="D530" s="188"/>
      <c r="E530" s="194"/>
      <c r="F530" s="182">
        <f t="shared" si="23"/>
      </c>
      <c r="G530" s="182">
        <f t="shared" si="24"/>
      </c>
      <c r="H530" s="182"/>
      <c r="I530" s="150"/>
    </row>
    <row r="531" spans="1:9" s="106" customFormat="1" ht="13.5" customHeight="1">
      <c r="A531" s="128">
        <v>2080111</v>
      </c>
      <c r="B531" s="129" t="s">
        <v>398</v>
      </c>
      <c r="C531" s="188"/>
      <c r="D531" s="188"/>
      <c r="E531" s="194"/>
      <c r="F531" s="182">
        <f t="shared" si="23"/>
      </c>
      <c r="G531" s="182">
        <f t="shared" si="24"/>
      </c>
      <c r="H531" s="182"/>
      <c r="I531" s="150"/>
    </row>
    <row r="532" spans="1:9" s="106" customFormat="1" ht="13.5" customHeight="1">
      <c r="A532" s="128">
        <v>2080112</v>
      </c>
      <c r="B532" s="129" t="s">
        <v>399</v>
      </c>
      <c r="C532" s="188"/>
      <c r="D532" s="188"/>
      <c r="E532" s="194"/>
      <c r="F532" s="182">
        <f t="shared" si="23"/>
      </c>
      <c r="G532" s="182">
        <f t="shared" si="24"/>
      </c>
      <c r="H532" s="182"/>
      <c r="I532" s="150"/>
    </row>
    <row r="533" spans="1:9" s="106" customFormat="1" ht="13.5" customHeight="1">
      <c r="A533" s="128">
        <v>2080113</v>
      </c>
      <c r="B533" s="129" t="s">
        <v>400</v>
      </c>
      <c r="C533" s="188"/>
      <c r="D533" s="188"/>
      <c r="E533" s="194"/>
      <c r="F533" s="182">
        <f t="shared" si="23"/>
      </c>
      <c r="G533" s="182">
        <f t="shared" si="24"/>
      </c>
      <c r="H533" s="182"/>
      <c r="I533" s="150"/>
    </row>
    <row r="534" spans="1:9" s="106" customFormat="1" ht="13.5" customHeight="1">
      <c r="A534" s="128">
        <v>2080114</v>
      </c>
      <c r="B534" s="129" t="s">
        <v>401</v>
      </c>
      <c r="C534" s="188"/>
      <c r="D534" s="188"/>
      <c r="E534" s="194"/>
      <c r="F534" s="182">
        <f t="shared" si="23"/>
      </c>
      <c r="G534" s="182">
        <f t="shared" si="24"/>
      </c>
      <c r="H534" s="182"/>
      <c r="I534" s="150"/>
    </row>
    <row r="535" spans="1:9" s="106" customFormat="1" ht="13.5" customHeight="1">
      <c r="A535" s="128">
        <v>2080115</v>
      </c>
      <c r="B535" s="129" t="s">
        <v>402</v>
      </c>
      <c r="C535" s="188"/>
      <c r="D535" s="188"/>
      <c r="E535" s="194"/>
      <c r="F535" s="182">
        <f t="shared" si="23"/>
      </c>
      <c r="G535" s="182">
        <f t="shared" si="24"/>
      </c>
      <c r="H535" s="182"/>
      <c r="I535" s="150"/>
    </row>
    <row r="536" spans="1:9" s="106" customFormat="1" ht="13.5" customHeight="1">
      <c r="A536" s="128">
        <v>2080116</v>
      </c>
      <c r="B536" s="129" t="s">
        <v>403</v>
      </c>
      <c r="C536" s="188"/>
      <c r="D536" s="188"/>
      <c r="E536" s="194"/>
      <c r="F536" s="182">
        <f t="shared" si="23"/>
      </c>
      <c r="G536" s="182">
        <f t="shared" si="24"/>
      </c>
      <c r="H536" s="182"/>
      <c r="I536" s="150"/>
    </row>
    <row r="537" spans="1:9" s="106" customFormat="1" ht="13.5" customHeight="1">
      <c r="A537" s="128">
        <v>2080150</v>
      </c>
      <c r="B537" s="129" t="s">
        <v>52</v>
      </c>
      <c r="C537" s="188"/>
      <c r="D537" s="188">
        <v>1028</v>
      </c>
      <c r="E537" s="194">
        <v>368</v>
      </c>
      <c r="F537" s="182">
        <f t="shared" si="23"/>
      </c>
      <c r="G537" s="182">
        <f t="shared" si="24"/>
        <v>0.35797665369649806</v>
      </c>
      <c r="H537" s="182"/>
      <c r="I537" s="150">
        <v>368</v>
      </c>
    </row>
    <row r="538" spans="1:9" s="106" customFormat="1" ht="13.5" customHeight="1">
      <c r="A538" s="128">
        <v>2080199</v>
      </c>
      <c r="B538" s="129" t="s">
        <v>404</v>
      </c>
      <c r="C538" s="188">
        <v>374</v>
      </c>
      <c r="D538" s="188">
        <v>536</v>
      </c>
      <c r="E538" s="194">
        <v>1272</v>
      </c>
      <c r="F538" s="182">
        <f t="shared" si="23"/>
        <v>3.4010695187165774</v>
      </c>
      <c r="G538" s="182">
        <f t="shared" si="24"/>
        <v>2.373134328358209</v>
      </c>
      <c r="H538" s="182"/>
      <c r="I538" s="150">
        <v>1272</v>
      </c>
    </row>
    <row r="539" spans="1:9" s="106" customFormat="1" ht="13.5" customHeight="1">
      <c r="A539" s="128">
        <v>20802</v>
      </c>
      <c r="B539" s="129" t="s">
        <v>405</v>
      </c>
      <c r="C539" s="185">
        <v>209</v>
      </c>
      <c r="D539" s="185">
        <v>1175</v>
      </c>
      <c r="E539" s="186">
        <v>615</v>
      </c>
      <c r="F539" s="182">
        <f t="shared" si="23"/>
        <v>2.9425837320574164</v>
      </c>
      <c r="G539" s="182">
        <f t="shared" si="24"/>
        <v>0.5234042553191489</v>
      </c>
      <c r="H539" s="182"/>
      <c r="I539" s="135">
        <v>615</v>
      </c>
    </row>
    <row r="540" spans="1:9" s="106" customFormat="1" ht="13.5" customHeight="1">
      <c r="A540" s="128">
        <v>2080201</v>
      </c>
      <c r="B540" s="129" t="s">
        <v>43</v>
      </c>
      <c r="C540" s="188">
        <v>85</v>
      </c>
      <c r="D540" s="188">
        <v>182</v>
      </c>
      <c r="E540" s="194">
        <v>135</v>
      </c>
      <c r="F540" s="182">
        <f t="shared" si="23"/>
        <v>1.588235294117647</v>
      </c>
      <c r="G540" s="182">
        <f t="shared" si="24"/>
        <v>0.7417582417582418</v>
      </c>
      <c r="H540" s="182"/>
      <c r="I540" s="150">
        <v>135</v>
      </c>
    </row>
    <row r="541" spans="1:9" s="106" customFormat="1" ht="13.5" customHeight="1">
      <c r="A541" s="128">
        <v>2080202</v>
      </c>
      <c r="B541" s="129" t="s">
        <v>44</v>
      </c>
      <c r="C541" s="188"/>
      <c r="D541" s="188">
        <v>149</v>
      </c>
      <c r="E541" s="194"/>
      <c r="F541" s="182">
        <f t="shared" si="23"/>
      </c>
      <c r="G541" s="182">
        <f t="shared" si="24"/>
        <v>0</v>
      </c>
      <c r="H541" s="182"/>
      <c r="I541" s="150"/>
    </row>
    <row r="542" spans="1:9" s="106" customFormat="1" ht="13.5" customHeight="1">
      <c r="A542" s="128">
        <v>2080203</v>
      </c>
      <c r="B542" s="129" t="s">
        <v>45</v>
      </c>
      <c r="C542" s="188"/>
      <c r="D542" s="188"/>
      <c r="E542" s="194"/>
      <c r="F542" s="182">
        <f t="shared" si="23"/>
      </c>
      <c r="G542" s="182">
        <f t="shared" si="24"/>
      </c>
      <c r="H542" s="182"/>
      <c r="I542" s="150"/>
    </row>
    <row r="543" spans="1:9" s="106" customFormat="1" ht="13.5" customHeight="1">
      <c r="A543" s="128">
        <v>2080206</v>
      </c>
      <c r="B543" s="129" t="s">
        <v>406</v>
      </c>
      <c r="C543" s="188"/>
      <c r="D543" s="188"/>
      <c r="E543" s="194"/>
      <c r="F543" s="182">
        <f t="shared" si="23"/>
      </c>
      <c r="G543" s="182">
        <f t="shared" si="24"/>
      </c>
      <c r="H543" s="182"/>
      <c r="I543" s="150"/>
    </row>
    <row r="544" spans="1:9" s="106" customFormat="1" ht="13.5" customHeight="1">
      <c r="A544" s="128">
        <v>2080207</v>
      </c>
      <c r="B544" s="129" t="s">
        <v>407</v>
      </c>
      <c r="C544" s="188"/>
      <c r="D544" s="188"/>
      <c r="E544" s="194"/>
      <c r="F544" s="182">
        <f t="shared" si="23"/>
      </c>
      <c r="G544" s="182">
        <f t="shared" si="24"/>
      </c>
      <c r="H544" s="182"/>
      <c r="I544" s="150"/>
    </row>
    <row r="545" spans="1:9" s="106" customFormat="1" ht="13.5" customHeight="1">
      <c r="A545" s="128">
        <v>2080208</v>
      </c>
      <c r="B545" s="129" t="s">
        <v>408</v>
      </c>
      <c r="C545" s="188">
        <v>14</v>
      </c>
      <c r="D545" s="188">
        <v>146</v>
      </c>
      <c r="E545" s="194">
        <v>22</v>
      </c>
      <c r="F545" s="182">
        <f t="shared" si="23"/>
        <v>1.5714285714285714</v>
      </c>
      <c r="G545" s="182">
        <f t="shared" si="24"/>
        <v>0.1506849315068493</v>
      </c>
      <c r="H545" s="182"/>
      <c r="I545" s="150">
        <v>22</v>
      </c>
    </row>
    <row r="546" spans="1:9" s="106" customFormat="1" ht="13.5" customHeight="1">
      <c r="A546" s="128">
        <v>2080299</v>
      </c>
      <c r="B546" s="129" t="s">
        <v>409</v>
      </c>
      <c r="C546" s="188">
        <v>110</v>
      </c>
      <c r="D546" s="188">
        <v>698</v>
      </c>
      <c r="E546" s="194">
        <v>458</v>
      </c>
      <c r="F546" s="182">
        <f t="shared" si="23"/>
        <v>4.163636363636364</v>
      </c>
      <c r="G546" s="182">
        <f t="shared" si="24"/>
        <v>0.6561604584527221</v>
      </c>
      <c r="H546" s="182"/>
      <c r="I546" s="150">
        <v>458</v>
      </c>
    </row>
    <row r="547" spans="1:9" s="106" customFormat="1" ht="13.5" customHeight="1">
      <c r="A547" s="128">
        <v>20804</v>
      </c>
      <c r="B547" s="129" t="s">
        <v>410</v>
      </c>
      <c r="C547" s="185"/>
      <c r="D547" s="185"/>
      <c r="E547" s="186"/>
      <c r="F547" s="182">
        <f t="shared" si="23"/>
      </c>
      <c r="G547" s="182">
        <f t="shared" si="24"/>
      </c>
      <c r="H547" s="182"/>
      <c r="I547" s="135"/>
    </row>
    <row r="548" spans="1:9" s="106" customFormat="1" ht="13.5" customHeight="1">
      <c r="A548" s="128">
        <v>2080402</v>
      </c>
      <c r="B548" s="129" t="s">
        <v>411</v>
      </c>
      <c r="C548" s="188"/>
      <c r="D548" s="188"/>
      <c r="E548" s="194"/>
      <c r="F548" s="182">
        <f t="shared" si="23"/>
      </c>
      <c r="G548" s="182">
        <f t="shared" si="24"/>
      </c>
      <c r="H548" s="182"/>
      <c r="I548" s="150"/>
    </row>
    <row r="549" spans="1:9" s="106" customFormat="1" ht="13.5" customHeight="1">
      <c r="A549" s="128">
        <v>20805</v>
      </c>
      <c r="B549" s="129" t="s">
        <v>412</v>
      </c>
      <c r="C549" s="185">
        <v>18669</v>
      </c>
      <c r="D549" s="185">
        <v>23977</v>
      </c>
      <c r="E549" s="186">
        <v>20649</v>
      </c>
      <c r="F549" s="182">
        <f t="shared" si="23"/>
        <v>1.1060581713000162</v>
      </c>
      <c r="G549" s="182">
        <f t="shared" si="24"/>
        <v>0.86120031697043</v>
      </c>
      <c r="H549" s="182"/>
      <c r="I549" s="135">
        <v>17564</v>
      </c>
    </row>
    <row r="550" spans="1:9" s="106" customFormat="1" ht="13.5" customHeight="1">
      <c r="A550" s="128">
        <v>2080501</v>
      </c>
      <c r="B550" s="129" t="s">
        <v>413</v>
      </c>
      <c r="C550" s="188"/>
      <c r="D550" s="188"/>
      <c r="E550" s="194"/>
      <c r="F550" s="182">
        <f t="shared" si="23"/>
      </c>
      <c r="G550" s="182">
        <f t="shared" si="24"/>
      </c>
      <c r="H550" s="182"/>
      <c r="I550" s="150"/>
    </row>
    <row r="551" spans="1:9" s="106" customFormat="1" ht="13.5" customHeight="1">
      <c r="A551" s="128">
        <v>2080502</v>
      </c>
      <c r="B551" s="129" t="s">
        <v>414</v>
      </c>
      <c r="C551" s="188"/>
      <c r="D551" s="188"/>
      <c r="E551" s="194"/>
      <c r="F551" s="182">
        <f t="shared" si="23"/>
      </c>
      <c r="G551" s="182">
        <f t="shared" si="24"/>
      </c>
      <c r="H551" s="182"/>
      <c r="I551" s="150"/>
    </row>
    <row r="552" spans="1:9" s="106" customFormat="1" ht="13.5" customHeight="1">
      <c r="A552" s="128">
        <v>2080503</v>
      </c>
      <c r="B552" s="129" t="s">
        <v>415</v>
      </c>
      <c r="C552" s="188">
        <v>65</v>
      </c>
      <c r="D552" s="188"/>
      <c r="E552" s="194"/>
      <c r="F552" s="182">
        <f t="shared" si="23"/>
        <v>0</v>
      </c>
      <c r="G552" s="182">
        <f t="shared" si="24"/>
      </c>
      <c r="H552" s="182"/>
      <c r="I552" s="150"/>
    </row>
    <row r="553" spans="1:9" s="106" customFormat="1" ht="13.5" customHeight="1">
      <c r="A553" s="128">
        <v>2080505</v>
      </c>
      <c r="B553" s="129" t="s">
        <v>416</v>
      </c>
      <c r="C553" s="188">
        <v>3958</v>
      </c>
      <c r="D553" s="188">
        <v>4821</v>
      </c>
      <c r="E553" s="194">
        <v>5576</v>
      </c>
      <c r="F553" s="182">
        <f t="shared" si="23"/>
        <v>1.4087923193532086</v>
      </c>
      <c r="G553" s="182">
        <f t="shared" si="24"/>
        <v>1.1566065131715413</v>
      </c>
      <c r="H553" s="182"/>
      <c r="I553" s="150">
        <v>2491</v>
      </c>
    </row>
    <row r="554" spans="1:9" s="106" customFormat="1" ht="13.5" customHeight="1">
      <c r="A554" s="128">
        <v>2080506</v>
      </c>
      <c r="B554" s="129" t="s">
        <v>417</v>
      </c>
      <c r="C554" s="188">
        <v>6</v>
      </c>
      <c r="D554" s="188">
        <v>1119</v>
      </c>
      <c r="E554" s="194">
        <v>267</v>
      </c>
      <c r="F554" s="182">
        <f t="shared" si="23"/>
        <v>44.5</v>
      </c>
      <c r="G554" s="182">
        <f t="shared" si="24"/>
        <v>0.2386058981233244</v>
      </c>
      <c r="H554" s="182"/>
      <c r="I554" s="150">
        <v>267</v>
      </c>
    </row>
    <row r="555" spans="1:9" s="106" customFormat="1" ht="13.5" customHeight="1">
      <c r="A555" s="128">
        <v>2080507</v>
      </c>
      <c r="B555" s="129" t="s">
        <v>418</v>
      </c>
      <c r="C555" s="188">
        <v>14640</v>
      </c>
      <c r="D555" s="188">
        <v>15362</v>
      </c>
      <c r="E555" s="194">
        <v>14806</v>
      </c>
      <c r="F555" s="182">
        <f t="shared" si="23"/>
        <v>1.0113387978142077</v>
      </c>
      <c r="G555" s="182">
        <f t="shared" si="24"/>
        <v>0.9638067959901054</v>
      </c>
      <c r="H555" s="182"/>
      <c r="I555" s="150">
        <v>14806</v>
      </c>
    </row>
    <row r="556" spans="1:9" s="106" customFormat="1" ht="13.5" customHeight="1">
      <c r="A556" s="128">
        <v>2080508</v>
      </c>
      <c r="B556" s="129" t="s">
        <v>419</v>
      </c>
      <c r="C556" s="188"/>
      <c r="D556" s="188"/>
      <c r="E556" s="194"/>
      <c r="F556" s="182">
        <f t="shared" si="23"/>
      </c>
      <c r="G556" s="182">
        <f t="shared" si="24"/>
      </c>
      <c r="H556" s="182"/>
      <c r="I556" s="150"/>
    </row>
    <row r="557" spans="1:9" s="106" customFormat="1" ht="13.5" customHeight="1">
      <c r="A557" s="128">
        <v>2080599</v>
      </c>
      <c r="B557" s="129" t="s">
        <v>420</v>
      </c>
      <c r="C557" s="188"/>
      <c r="D557" s="188">
        <v>2675</v>
      </c>
      <c r="E557" s="194"/>
      <c r="F557" s="182">
        <f t="shared" si="23"/>
      </c>
      <c r="G557" s="182">
        <f t="shared" si="24"/>
        <v>0</v>
      </c>
      <c r="H557" s="182"/>
      <c r="I557" s="150"/>
    </row>
    <row r="558" spans="1:9" s="106" customFormat="1" ht="13.5" customHeight="1">
      <c r="A558" s="128">
        <v>20806</v>
      </c>
      <c r="B558" s="129" t="s">
        <v>421</v>
      </c>
      <c r="C558" s="185">
        <v>23</v>
      </c>
      <c r="D558" s="185">
        <v>16</v>
      </c>
      <c r="E558" s="186">
        <v>37</v>
      </c>
      <c r="F558" s="182">
        <f t="shared" si="23"/>
        <v>1.608695652173913</v>
      </c>
      <c r="G558" s="182">
        <f t="shared" si="24"/>
        <v>2.3125</v>
      </c>
      <c r="H558" s="182"/>
      <c r="I558" s="135">
        <v>37</v>
      </c>
    </row>
    <row r="559" spans="1:9" s="106" customFormat="1" ht="13.5" customHeight="1">
      <c r="A559" s="128">
        <v>2080601</v>
      </c>
      <c r="B559" s="129" t="s">
        <v>422</v>
      </c>
      <c r="C559" s="188">
        <v>23</v>
      </c>
      <c r="D559" s="188">
        <v>16</v>
      </c>
      <c r="E559" s="194">
        <v>37</v>
      </c>
      <c r="F559" s="182">
        <f t="shared" si="23"/>
        <v>1.608695652173913</v>
      </c>
      <c r="G559" s="182">
        <f t="shared" si="24"/>
        <v>2.3125</v>
      </c>
      <c r="H559" s="182"/>
      <c r="I559" s="150">
        <v>37</v>
      </c>
    </row>
    <row r="560" spans="1:9" s="106" customFormat="1" ht="13.5" customHeight="1">
      <c r="A560" s="128">
        <v>2080602</v>
      </c>
      <c r="B560" s="129" t="s">
        <v>423</v>
      </c>
      <c r="C560" s="188"/>
      <c r="D560" s="188"/>
      <c r="E560" s="194"/>
      <c r="F560" s="182">
        <f t="shared" si="23"/>
      </c>
      <c r="G560" s="182">
        <f t="shared" si="24"/>
      </c>
      <c r="H560" s="182"/>
      <c r="I560" s="150"/>
    </row>
    <row r="561" spans="1:9" s="106" customFormat="1" ht="13.5" customHeight="1">
      <c r="A561" s="128">
        <v>2080699</v>
      </c>
      <c r="B561" s="129" t="s">
        <v>424</v>
      </c>
      <c r="C561" s="188"/>
      <c r="D561" s="188"/>
      <c r="E561" s="194"/>
      <c r="F561" s="182">
        <f t="shared" si="23"/>
      </c>
      <c r="G561" s="182">
        <f t="shared" si="24"/>
      </c>
      <c r="H561" s="182"/>
      <c r="I561" s="150"/>
    </row>
    <row r="562" spans="1:9" s="106" customFormat="1" ht="13.5" customHeight="1">
      <c r="A562" s="128">
        <v>20807</v>
      </c>
      <c r="B562" s="129" t="s">
        <v>425</v>
      </c>
      <c r="C562" s="185">
        <v>520</v>
      </c>
      <c r="D562" s="185">
        <v>709</v>
      </c>
      <c r="E562" s="186">
        <v>338</v>
      </c>
      <c r="F562" s="182">
        <f t="shared" si="23"/>
        <v>0.65</v>
      </c>
      <c r="G562" s="182">
        <f t="shared" si="24"/>
        <v>0.4767277856135402</v>
      </c>
      <c r="H562" s="182"/>
      <c r="I562" s="135">
        <v>143</v>
      </c>
    </row>
    <row r="563" spans="1:9" s="106" customFormat="1" ht="13.5" customHeight="1">
      <c r="A563" s="128">
        <v>2080701</v>
      </c>
      <c r="B563" s="129" t="s">
        <v>426</v>
      </c>
      <c r="C563" s="188">
        <v>293</v>
      </c>
      <c r="D563" s="188">
        <v>181</v>
      </c>
      <c r="E563" s="194"/>
      <c r="F563" s="182">
        <f t="shared" si="23"/>
        <v>0</v>
      </c>
      <c r="G563" s="182">
        <f t="shared" si="24"/>
        <v>0</v>
      </c>
      <c r="H563" s="182"/>
      <c r="I563" s="150"/>
    </row>
    <row r="564" spans="1:9" s="106" customFormat="1" ht="13.5" customHeight="1">
      <c r="A564" s="128">
        <v>2080702</v>
      </c>
      <c r="B564" s="129" t="s">
        <v>427</v>
      </c>
      <c r="C564" s="188"/>
      <c r="D564" s="188"/>
      <c r="E564" s="194"/>
      <c r="F564" s="182">
        <f t="shared" si="23"/>
      </c>
      <c r="G564" s="182">
        <f t="shared" si="24"/>
      </c>
      <c r="H564" s="182"/>
      <c r="I564" s="150"/>
    </row>
    <row r="565" spans="1:9" s="106" customFormat="1" ht="13.5" customHeight="1">
      <c r="A565" s="128">
        <v>2080704</v>
      </c>
      <c r="B565" s="129" t="s">
        <v>428</v>
      </c>
      <c r="C565" s="188"/>
      <c r="D565" s="188"/>
      <c r="E565" s="194"/>
      <c r="F565" s="182">
        <f t="shared" si="23"/>
      </c>
      <c r="G565" s="182">
        <f t="shared" si="24"/>
      </c>
      <c r="H565" s="182"/>
      <c r="I565" s="150"/>
    </row>
    <row r="566" spans="1:9" s="106" customFormat="1" ht="13.5" customHeight="1">
      <c r="A566" s="128">
        <v>2080705</v>
      </c>
      <c r="B566" s="129" t="s">
        <v>429</v>
      </c>
      <c r="C566" s="188">
        <v>227</v>
      </c>
      <c r="D566" s="188">
        <v>448</v>
      </c>
      <c r="E566" s="194">
        <v>338</v>
      </c>
      <c r="F566" s="182">
        <f t="shared" si="23"/>
        <v>1.4889867841409692</v>
      </c>
      <c r="G566" s="182">
        <f t="shared" si="24"/>
        <v>0.7544642857142857</v>
      </c>
      <c r="H566" s="182"/>
      <c r="I566" s="150">
        <v>143</v>
      </c>
    </row>
    <row r="567" spans="1:9" s="106" customFormat="1" ht="13.5" customHeight="1">
      <c r="A567" s="128">
        <v>2080709</v>
      </c>
      <c r="B567" s="129" t="s">
        <v>430</v>
      </c>
      <c r="C567" s="188"/>
      <c r="D567" s="188"/>
      <c r="E567" s="194"/>
      <c r="F567" s="182">
        <f t="shared" si="23"/>
      </c>
      <c r="G567" s="182">
        <f t="shared" si="24"/>
      </c>
      <c r="H567" s="182"/>
      <c r="I567" s="150"/>
    </row>
    <row r="568" spans="1:9" s="106" customFormat="1" ht="13.5" customHeight="1">
      <c r="A568" s="128">
        <v>2080711</v>
      </c>
      <c r="B568" s="129" t="s">
        <v>431</v>
      </c>
      <c r="C568" s="188"/>
      <c r="D568" s="188"/>
      <c r="E568" s="194"/>
      <c r="F568" s="182">
        <f t="shared" si="23"/>
      </c>
      <c r="G568" s="182">
        <f t="shared" si="24"/>
      </c>
      <c r="H568" s="182"/>
      <c r="I568" s="150"/>
    </row>
    <row r="569" spans="1:9" s="106" customFormat="1" ht="13.5" customHeight="1">
      <c r="A569" s="128">
        <v>2080712</v>
      </c>
      <c r="B569" s="129" t="s">
        <v>432</v>
      </c>
      <c r="C569" s="188"/>
      <c r="D569" s="188"/>
      <c r="E569" s="194"/>
      <c r="F569" s="182">
        <f t="shared" si="23"/>
      </c>
      <c r="G569" s="182">
        <f t="shared" si="24"/>
      </c>
      <c r="H569" s="182"/>
      <c r="I569" s="150"/>
    </row>
    <row r="570" spans="1:9" s="106" customFormat="1" ht="13.5" customHeight="1">
      <c r="A570" s="128">
        <v>2080713</v>
      </c>
      <c r="B570" s="129" t="s">
        <v>433</v>
      </c>
      <c r="C570" s="188"/>
      <c r="D570" s="188"/>
      <c r="E570" s="194"/>
      <c r="F570" s="182">
        <f t="shared" si="23"/>
      </c>
      <c r="G570" s="182">
        <f t="shared" si="24"/>
      </c>
      <c r="H570" s="182"/>
      <c r="I570" s="150"/>
    </row>
    <row r="571" spans="1:9" s="106" customFormat="1" ht="13.5" customHeight="1">
      <c r="A571" s="128">
        <v>2080799</v>
      </c>
      <c r="B571" s="129" t="s">
        <v>434</v>
      </c>
      <c r="C571" s="188"/>
      <c r="D571" s="188">
        <v>80</v>
      </c>
      <c r="E571" s="194"/>
      <c r="F571" s="182">
        <f t="shared" si="23"/>
      </c>
      <c r="G571" s="182">
        <f t="shared" si="24"/>
        <v>0</v>
      </c>
      <c r="H571" s="182"/>
      <c r="I571" s="150"/>
    </row>
    <row r="572" spans="1:9" s="106" customFormat="1" ht="13.5" customHeight="1">
      <c r="A572" s="128">
        <v>20808</v>
      </c>
      <c r="B572" s="129" t="s">
        <v>435</v>
      </c>
      <c r="C572" s="185">
        <v>1582</v>
      </c>
      <c r="D572" s="185">
        <v>2187</v>
      </c>
      <c r="E572" s="186">
        <v>2060</v>
      </c>
      <c r="F572" s="182">
        <f t="shared" si="23"/>
        <v>1.302149178255373</v>
      </c>
      <c r="G572" s="182">
        <f t="shared" si="24"/>
        <v>0.9419295839048926</v>
      </c>
      <c r="H572" s="182"/>
      <c r="I572" s="135">
        <v>1169</v>
      </c>
    </row>
    <row r="573" spans="1:9" s="106" customFormat="1" ht="13.5" customHeight="1">
      <c r="A573" s="128">
        <v>2080801</v>
      </c>
      <c r="B573" s="129" t="s">
        <v>436</v>
      </c>
      <c r="C573" s="188"/>
      <c r="D573" s="188">
        <v>1</v>
      </c>
      <c r="E573" s="194"/>
      <c r="F573" s="182">
        <f t="shared" si="23"/>
      </c>
      <c r="G573" s="182">
        <f t="shared" si="24"/>
        <v>0</v>
      </c>
      <c r="H573" s="182"/>
      <c r="I573" s="150"/>
    </row>
    <row r="574" spans="1:9" s="106" customFormat="1" ht="13.5" customHeight="1">
      <c r="A574" s="128">
        <v>2080802</v>
      </c>
      <c r="B574" s="129" t="s">
        <v>437</v>
      </c>
      <c r="C574" s="188"/>
      <c r="D574" s="188">
        <v>162</v>
      </c>
      <c r="E574" s="194">
        <v>306</v>
      </c>
      <c r="F574" s="182">
        <f t="shared" si="23"/>
      </c>
      <c r="G574" s="182">
        <f t="shared" si="24"/>
        <v>1.8888888888888888</v>
      </c>
      <c r="H574" s="182"/>
      <c r="I574" s="150">
        <v>306</v>
      </c>
    </row>
    <row r="575" spans="1:9" s="106" customFormat="1" ht="13.5" customHeight="1">
      <c r="A575" s="128">
        <v>2080803</v>
      </c>
      <c r="B575" s="129" t="s">
        <v>438</v>
      </c>
      <c r="C575" s="188">
        <v>431</v>
      </c>
      <c r="D575" s="188">
        <v>503</v>
      </c>
      <c r="E575" s="194">
        <v>331</v>
      </c>
      <c r="F575" s="182">
        <f t="shared" si="23"/>
        <v>0.7679814385150812</v>
      </c>
      <c r="G575" s="182">
        <f t="shared" si="24"/>
        <v>0.658051689860835</v>
      </c>
      <c r="H575" s="182"/>
      <c r="I575" s="150">
        <v>331</v>
      </c>
    </row>
    <row r="576" spans="1:9" s="106" customFormat="1" ht="13.5" customHeight="1">
      <c r="A576" s="128">
        <v>2080805</v>
      </c>
      <c r="B576" s="129" t="s">
        <v>439</v>
      </c>
      <c r="C576" s="188"/>
      <c r="D576" s="188">
        <v>149</v>
      </c>
      <c r="E576" s="194"/>
      <c r="F576" s="182">
        <f t="shared" si="23"/>
      </c>
      <c r="G576" s="182">
        <f t="shared" si="24"/>
        <v>0</v>
      </c>
      <c r="H576" s="182"/>
      <c r="I576" s="150"/>
    </row>
    <row r="577" spans="1:9" s="106" customFormat="1" ht="13.5" customHeight="1">
      <c r="A577" s="128">
        <v>2080806</v>
      </c>
      <c r="B577" s="129" t="s">
        <v>440</v>
      </c>
      <c r="C577" s="188">
        <v>144</v>
      </c>
      <c r="D577" s="188"/>
      <c r="E577" s="194">
        <v>332</v>
      </c>
      <c r="F577" s="182">
        <f t="shared" si="23"/>
        <v>2.3055555555555554</v>
      </c>
      <c r="G577" s="182">
        <f t="shared" si="24"/>
      </c>
      <c r="H577" s="182"/>
      <c r="I577" s="150">
        <v>332</v>
      </c>
    </row>
    <row r="578" spans="1:9" s="106" customFormat="1" ht="13.5" customHeight="1">
      <c r="A578" s="128">
        <v>2080807</v>
      </c>
      <c r="B578" s="129" t="s">
        <v>441</v>
      </c>
      <c r="C578" s="188"/>
      <c r="D578" s="188"/>
      <c r="E578" s="194"/>
      <c r="F578" s="182">
        <f t="shared" si="23"/>
      </c>
      <c r="G578" s="182">
        <f t="shared" si="24"/>
      </c>
      <c r="H578" s="182"/>
      <c r="I578" s="150"/>
    </row>
    <row r="579" spans="1:9" s="106" customFormat="1" ht="13.5" customHeight="1">
      <c r="A579" s="128">
        <v>2080808</v>
      </c>
      <c r="B579" s="129" t="s">
        <v>442</v>
      </c>
      <c r="C579" s="188"/>
      <c r="D579" s="188"/>
      <c r="E579" s="194">
        <v>52</v>
      </c>
      <c r="F579" s="182">
        <f t="shared" si="23"/>
      </c>
      <c r="G579" s="182">
        <f t="shared" si="24"/>
      </c>
      <c r="H579" s="182"/>
      <c r="I579" s="150">
        <v>52</v>
      </c>
    </row>
    <row r="580" spans="1:9" s="106" customFormat="1" ht="13.5" customHeight="1">
      <c r="A580" s="128">
        <v>2080899</v>
      </c>
      <c r="B580" s="129" t="s">
        <v>443</v>
      </c>
      <c r="C580" s="188">
        <v>1007</v>
      </c>
      <c r="D580" s="188">
        <v>1372</v>
      </c>
      <c r="E580" s="194">
        <v>1039</v>
      </c>
      <c r="F580" s="182">
        <f t="shared" si="23"/>
        <v>1.0317775571002978</v>
      </c>
      <c r="G580" s="182">
        <f t="shared" si="24"/>
        <v>0.7572886297376094</v>
      </c>
      <c r="H580" s="182"/>
      <c r="I580" s="150">
        <v>148</v>
      </c>
    </row>
    <row r="581" spans="1:9" s="106" customFormat="1" ht="13.5" customHeight="1">
      <c r="A581" s="128">
        <v>20809</v>
      </c>
      <c r="B581" s="129" t="s">
        <v>444</v>
      </c>
      <c r="C581" s="185">
        <v>189</v>
      </c>
      <c r="D581" s="185">
        <v>16</v>
      </c>
      <c r="E581" s="186">
        <v>123</v>
      </c>
      <c r="F581" s="182">
        <f t="shared" si="23"/>
        <v>0.6507936507936508</v>
      </c>
      <c r="G581" s="182">
        <f t="shared" si="24"/>
        <v>7.6875</v>
      </c>
      <c r="H581" s="182"/>
      <c r="I581" s="135">
        <v>123</v>
      </c>
    </row>
    <row r="582" spans="1:9" s="106" customFormat="1" ht="13.5" customHeight="1">
      <c r="A582" s="128">
        <v>2080901</v>
      </c>
      <c r="B582" s="129" t="s">
        <v>445</v>
      </c>
      <c r="C582" s="188">
        <v>113</v>
      </c>
      <c r="D582" s="188"/>
      <c r="E582" s="194">
        <v>123</v>
      </c>
      <c r="F582" s="182">
        <f aca="true" t="shared" si="26" ref="F582:F608">_xlfn.IFERROR((E582/C582)*100%,"")</f>
        <v>1.0884955752212389</v>
      </c>
      <c r="G582" s="182">
        <f aca="true" t="shared" si="27" ref="G582:G608">_xlfn.IFERROR((E582/D582)*100%,"")</f>
      </c>
      <c r="H582" s="182"/>
      <c r="I582" s="150">
        <v>123</v>
      </c>
    </row>
    <row r="583" spans="1:9" s="106" customFormat="1" ht="13.5" customHeight="1">
      <c r="A583" s="128">
        <v>2080902</v>
      </c>
      <c r="B583" s="129" t="s">
        <v>446</v>
      </c>
      <c r="C583" s="188">
        <v>76</v>
      </c>
      <c r="D583" s="188"/>
      <c r="E583" s="194"/>
      <c r="F583" s="182">
        <f t="shared" si="26"/>
        <v>0</v>
      </c>
      <c r="G583" s="182">
        <f t="shared" si="27"/>
      </c>
      <c r="H583" s="182"/>
      <c r="I583" s="150"/>
    </row>
    <row r="584" spans="1:9" s="106" customFormat="1" ht="13.5" customHeight="1">
      <c r="A584" s="128">
        <v>2080903</v>
      </c>
      <c r="B584" s="129" t="s">
        <v>447</v>
      </c>
      <c r="C584" s="188"/>
      <c r="D584" s="188"/>
      <c r="E584" s="194"/>
      <c r="F584" s="182">
        <f t="shared" si="26"/>
      </c>
      <c r="G584" s="182">
        <f t="shared" si="27"/>
      </c>
      <c r="H584" s="182"/>
      <c r="I584" s="150"/>
    </row>
    <row r="585" spans="1:9" s="106" customFormat="1" ht="13.5" customHeight="1">
      <c r="A585" s="128">
        <v>2080904</v>
      </c>
      <c r="B585" s="129" t="s">
        <v>448</v>
      </c>
      <c r="C585" s="188"/>
      <c r="D585" s="188"/>
      <c r="E585" s="194"/>
      <c r="F585" s="182">
        <f t="shared" si="26"/>
      </c>
      <c r="G585" s="182">
        <f t="shared" si="27"/>
      </c>
      <c r="H585" s="182"/>
      <c r="I585" s="150"/>
    </row>
    <row r="586" spans="1:9" s="106" customFormat="1" ht="13.5" customHeight="1">
      <c r="A586" s="128">
        <v>2080905</v>
      </c>
      <c r="B586" s="129" t="s">
        <v>449</v>
      </c>
      <c r="C586" s="188"/>
      <c r="D586" s="188"/>
      <c r="E586" s="194"/>
      <c r="F586" s="182">
        <f t="shared" si="26"/>
      </c>
      <c r="G586" s="182">
        <f t="shared" si="27"/>
      </c>
      <c r="H586" s="182"/>
      <c r="I586" s="150"/>
    </row>
    <row r="587" spans="1:9" s="106" customFormat="1" ht="13.5" customHeight="1">
      <c r="A587" s="128">
        <v>2080999</v>
      </c>
      <c r="B587" s="129" t="s">
        <v>450</v>
      </c>
      <c r="C587" s="188"/>
      <c r="D587" s="188">
        <v>16</v>
      </c>
      <c r="E587" s="194"/>
      <c r="F587" s="182">
        <f t="shared" si="26"/>
      </c>
      <c r="G587" s="182">
        <f t="shared" si="27"/>
        <v>0</v>
      </c>
      <c r="H587" s="182"/>
      <c r="I587" s="150"/>
    </row>
    <row r="588" spans="1:9" s="106" customFormat="1" ht="13.5" customHeight="1">
      <c r="A588" s="128">
        <v>20810</v>
      </c>
      <c r="B588" s="129" t="s">
        <v>451</v>
      </c>
      <c r="C588" s="185">
        <v>167</v>
      </c>
      <c r="D588" s="185">
        <v>266</v>
      </c>
      <c r="E588" s="186">
        <v>277</v>
      </c>
      <c r="F588" s="182">
        <f t="shared" si="26"/>
        <v>1.658682634730539</v>
      </c>
      <c r="G588" s="182">
        <f t="shared" si="27"/>
        <v>1.0413533834586466</v>
      </c>
      <c r="H588" s="182"/>
      <c r="I588" s="135">
        <v>277</v>
      </c>
    </row>
    <row r="589" spans="1:9" s="106" customFormat="1" ht="13.5" customHeight="1">
      <c r="A589" s="128">
        <v>2081001</v>
      </c>
      <c r="B589" s="129" t="s">
        <v>452</v>
      </c>
      <c r="C589" s="188">
        <v>15</v>
      </c>
      <c r="D589" s="188">
        <v>22</v>
      </c>
      <c r="E589" s="194">
        <v>25</v>
      </c>
      <c r="F589" s="182">
        <f t="shared" si="26"/>
        <v>1.6666666666666667</v>
      </c>
      <c r="G589" s="182">
        <f t="shared" si="27"/>
        <v>1.1363636363636365</v>
      </c>
      <c r="H589" s="182"/>
      <c r="I589" s="150">
        <v>25</v>
      </c>
    </row>
    <row r="590" spans="1:9" s="106" customFormat="1" ht="13.5" customHeight="1">
      <c r="A590" s="128">
        <v>2081002</v>
      </c>
      <c r="B590" s="129" t="s">
        <v>453</v>
      </c>
      <c r="C590" s="188">
        <v>117</v>
      </c>
      <c r="D590" s="188">
        <v>202</v>
      </c>
      <c r="E590" s="194">
        <v>252</v>
      </c>
      <c r="F590" s="182">
        <f t="shared" si="26"/>
        <v>2.1538461538461537</v>
      </c>
      <c r="G590" s="182">
        <f t="shared" si="27"/>
        <v>1.2475247524752475</v>
      </c>
      <c r="H590" s="182"/>
      <c r="I590" s="150">
        <v>252</v>
      </c>
    </row>
    <row r="591" spans="1:9" s="106" customFormat="1" ht="13.5" customHeight="1">
      <c r="A591" s="128">
        <v>2081003</v>
      </c>
      <c r="B591" s="129" t="s">
        <v>454</v>
      </c>
      <c r="C591" s="188"/>
      <c r="D591" s="188"/>
      <c r="E591" s="194"/>
      <c r="F591" s="182">
        <f t="shared" si="26"/>
      </c>
      <c r="G591" s="182">
        <f t="shared" si="27"/>
      </c>
      <c r="H591" s="182"/>
      <c r="I591" s="150"/>
    </row>
    <row r="592" spans="1:9" s="106" customFormat="1" ht="13.5" customHeight="1">
      <c r="A592" s="128">
        <v>2081004</v>
      </c>
      <c r="B592" s="129" t="s">
        <v>455</v>
      </c>
      <c r="C592" s="188"/>
      <c r="D592" s="188"/>
      <c r="E592" s="194"/>
      <c r="F592" s="182">
        <f t="shared" si="26"/>
      </c>
      <c r="G592" s="182">
        <f t="shared" si="27"/>
      </c>
      <c r="H592" s="182"/>
      <c r="I592" s="150"/>
    </row>
    <row r="593" spans="1:9" s="106" customFormat="1" ht="13.5" customHeight="1">
      <c r="A593" s="128">
        <v>2081005</v>
      </c>
      <c r="B593" s="129" t="s">
        <v>456</v>
      </c>
      <c r="C593" s="188">
        <v>35</v>
      </c>
      <c r="D593" s="188">
        <v>42</v>
      </c>
      <c r="E593" s="196"/>
      <c r="F593" s="182">
        <f t="shared" si="26"/>
        <v>0</v>
      </c>
      <c r="G593" s="182">
        <f t="shared" si="27"/>
        <v>0</v>
      </c>
      <c r="H593" s="182"/>
      <c r="I593" s="152"/>
    </row>
    <row r="594" spans="1:9" s="106" customFormat="1" ht="13.5" customHeight="1">
      <c r="A594" s="128">
        <v>2081006</v>
      </c>
      <c r="B594" s="129" t="s">
        <v>457</v>
      </c>
      <c r="C594" s="188"/>
      <c r="D594" s="188"/>
      <c r="E594" s="194"/>
      <c r="F594" s="182">
        <f t="shared" si="26"/>
      </c>
      <c r="G594" s="182">
        <f t="shared" si="27"/>
      </c>
      <c r="H594" s="182"/>
      <c r="I594" s="150"/>
    </row>
    <row r="595" spans="1:9" s="106" customFormat="1" ht="13.5" customHeight="1">
      <c r="A595" s="128">
        <v>2081099</v>
      </c>
      <c r="B595" s="129" t="s">
        <v>458</v>
      </c>
      <c r="C595" s="188"/>
      <c r="D595" s="188"/>
      <c r="E595" s="194"/>
      <c r="F595" s="182">
        <f t="shared" si="26"/>
      </c>
      <c r="G595" s="182">
        <f t="shared" si="27"/>
      </c>
      <c r="H595" s="182"/>
      <c r="I595" s="150"/>
    </row>
    <row r="596" spans="1:9" s="106" customFormat="1" ht="13.5" customHeight="1">
      <c r="A596" s="128">
        <v>20811</v>
      </c>
      <c r="B596" s="129" t="s">
        <v>459</v>
      </c>
      <c r="C596" s="185">
        <v>267</v>
      </c>
      <c r="D596" s="185">
        <v>952</v>
      </c>
      <c r="E596" s="186">
        <v>140</v>
      </c>
      <c r="F596" s="182">
        <f t="shared" si="26"/>
        <v>0.5243445692883895</v>
      </c>
      <c r="G596" s="182">
        <f t="shared" si="27"/>
        <v>0.14705882352941177</v>
      </c>
      <c r="H596" s="182"/>
      <c r="I596" s="135">
        <v>64</v>
      </c>
    </row>
    <row r="597" spans="1:9" s="106" customFormat="1" ht="13.5" customHeight="1">
      <c r="A597" s="128">
        <v>2081101</v>
      </c>
      <c r="B597" s="129" t="s">
        <v>43</v>
      </c>
      <c r="C597" s="188">
        <v>45</v>
      </c>
      <c r="D597" s="188">
        <v>76</v>
      </c>
      <c r="E597" s="194">
        <v>64</v>
      </c>
      <c r="F597" s="182">
        <f t="shared" si="26"/>
        <v>1.4222222222222223</v>
      </c>
      <c r="G597" s="182">
        <f t="shared" si="27"/>
        <v>0.8421052631578947</v>
      </c>
      <c r="H597" s="182"/>
      <c r="I597" s="150">
        <v>64</v>
      </c>
    </row>
    <row r="598" spans="1:9" s="106" customFormat="1" ht="13.5" customHeight="1">
      <c r="A598" s="128">
        <v>2081102</v>
      </c>
      <c r="B598" s="129" t="s">
        <v>44</v>
      </c>
      <c r="C598" s="188"/>
      <c r="D598" s="188">
        <v>4</v>
      </c>
      <c r="E598" s="194"/>
      <c r="F598" s="182">
        <f t="shared" si="26"/>
      </c>
      <c r="G598" s="182">
        <f t="shared" si="27"/>
        <v>0</v>
      </c>
      <c r="H598" s="182"/>
      <c r="I598" s="150"/>
    </row>
    <row r="599" spans="1:9" s="106" customFormat="1" ht="13.5" customHeight="1">
      <c r="A599" s="128">
        <v>2081103</v>
      </c>
      <c r="B599" s="129" t="s">
        <v>45</v>
      </c>
      <c r="C599" s="188"/>
      <c r="D599" s="188"/>
      <c r="E599" s="194"/>
      <c r="F599" s="182">
        <f t="shared" si="26"/>
      </c>
      <c r="G599" s="182">
        <f t="shared" si="27"/>
      </c>
      <c r="H599" s="182"/>
      <c r="I599" s="150"/>
    </row>
    <row r="600" spans="1:9" s="106" customFormat="1" ht="13.5" customHeight="1">
      <c r="A600" s="128">
        <v>2081104</v>
      </c>
      <c r="B600" s="129" t="s">
        <v>460</v>
      </c>
      <c r="C600" s="188"/>
      <c r="D600" s="188">
        <v>13</v>
      </c>
      <c r="E600" s="194"/>
      <c r="F600" s="182">
        <f t="shared" si="26"/>
      </c>
      <c r="G600" s="182">
        <f t="shared" si="27"/>
        <v>0</v>
      </c>
      <c r="H600" s="182"/>
      <c r="I600" s="150"/>
    </row>
    <row r="601" spans="1:9" s="106" customFormat="1" ht="13.5" customHeight="1">
      <c r="A601" s="128">
        <v>2081105</v>
      </c>
      <c r="B601" s="129" t="s">
        <v>461</v>
      </c>
      <c r="C601" s="188"/>
      <c r="D601" s="188">
        <v>49</v>
      </c>
      <c r="E601" s="194"/>
      <c r="F601" s="182">
        <f t="shared" si="26"/>
      </c>
      <c r="G601" s="182">
        <f t="shared" si="27"/>
        <v>0</v>
      </c>
      <c r="H601" s="182"/>
      <c r="I601" s="150"/>
    </row>
    <row r="602" spans="1:9" s="106" customFormat="1" ht="13.5" customHeight="1">
      <c r="A602" s="128">
        <v>2081106</v>
      </c>
      <c r="B602" s="129" t="s">
        <v>462</v>
      </c>
      <c r="C602" s="188"/>
      <c r="D602" s="188"/>
      <c r="E602" s="194"/>
      <c r="F602" s="182">
        <f t="shared" si="26"/>
      </c>
      <c r="G602" s="182">
        <f t="shared" si="27"/>
      </c>
      <c r="H602" s="182"/>
      <c r="I602" s="150"/>
    </row>
    <row r="603" spans="1:9" s="106" customFormat="1" ht="13.5" customHeight="1">
      <c r="A603" s="128">
        <v>2081107</v>
      </c>
      <c r="B603" s="129" t="s">
        <v>463</v>
      </c>
      <c r="C603" s="188"/>
      <c r="D603" s="188">
        <v>400</v>
      </c>
      <c r="E603" s="194"/>
      <c r="F603" s="182">
        <f t="shared" si="26"/>
      </c>
      <c r="G603" s="182">
        <f t="shared" si="27"/>
        <v>0</v>
      </c>
      <c r="H603" s="182"/>
      <c r="I603" s="150"/>
    </row>
    <row r="604" spans="1:9" s="106" customFormat="1" ht="13.5" customHeight="1">
      <c r="A604" s="128">
        <v>2081199</v>
      </c>
      <c r="B604" s="129" t="s">
        <v>464</v>
      </c>
      <c r="C604" s="188">
        <v>222</v>
      </c>
      <c r="D604" s="188">
        <v>410</v>
      </c>
      <c r="E604" s="194">
        <v>76</v>
      </c>
      <c r="F604" s="182">
        <f t="shared" si="26"/>
        <v>0.34234234234234234</v>
      </c>
      <c r="G604" s="182">
        <f t="shared" si="27"/>
        <v>0.18536585365853658</v>
      </c>
      <c r="H604" s="182"/>
      <c r="I604" s="150"/>
    </row>
    <row r="605" spans="1:9" s="106" customFormat="1" ht="13.5" customHeight="1">
      <c r="A605" s="128">
        <v>20816</v>
      </c>
      <c r="B605" s="129" t="s">
        <v>465</v>
      </c>
      <c r="C605" s="185">
        <v>10</v>
      </c>
      <c r="D605" s="185">
        <v>14</v>
      </c>
      <c r="E605" s="186">
        <v>32</v>
      </c>
      <c r="F605" s="182">
        <f t="shared" si="26"/>
        <v>3.2</v>
      </c>
      <c r="G605" s="182">
        <f t="shared" si="27"/>
        <v>2.2857142857142856</v>
      </c>
      <c r="H605" s="182"/>
      <c r="I605" s="135">
        <v>32</v>
      </c>
    </row>
    <row r="606" spans="1:9" s="106" customFormat="1" ht="13.5" customHeight="1">
      <c r="A606" s="128">
        <v>2081601</v>
      </c>
      <c r="B606" s="129" t="s">
        <v>43</v>
      </c>
      <c r="C606" s="188"/>
      <c r="D606" s="188"/>
      <c r="E606" s="194"/>
      <c r="F606" s="182">
        <f t="shared" si="26"/>
      </c>
      <c r="G606" s="182">
        <f t="shared" si="27"/>
      </c>
      <c r="H606" s="182"/>
      <c r="I606" s="150"/>
    </row>
    <row r="607" spans="1:9" s="106" customFormat="1" ht="13.5" customHeight="1">
      <c r="A607" s="128">
        <v>2081602</v>
      </c>
      <c r="B607" s="129" t="s">
        <v>44</v>
      </c>
      <c r="C607" s="188"/>
      <c r="D607" s="188"/>
      <c r="E607" s="194"/>
      <c r="F607" s="182">
        <f t="shared" si="26"/>
      </c>
      <c r="G607" s="182">
        <f t="shared" si="27"/>
      </c>
      <c r="H607" s="182"/>
      <c r="I607" s="150"/>
    </row>
    <row r="608" spans="1:9" s="106" customFormat="1" ht="13.5" customHeight="1">
      <c r="A608" s="128">
        <v>2081603</v>
      </c>
      <c r="B608" s="128" t="s">
        <v>45</v>
      </c>
      <c r="C608" s="188"/>
      <c r="D608" s="188">
        <v>7</v>
      </c>
      <c r="E608" s="194">
        <v>16</v>
      </c>
      <c r="F608" s="182">
        <f t="shared" si="26"/>
      </c>
      <c r="G608" s="182">
        <f t="shared" si="27"/>
        <v>2.2857142857142856</v>
      </c>
      <c r="H608" s="182"/>
      <c r="I608" s="150"/>
    </row>
    <row r="609" spans="1:10" s="106" customFormat="1" ht="13.5" customHeight="1">
      <c r="A609" s="128">
        <v>2081650</v>
      </c>
      <c r="B609" s="153" t="s">
        <v>52</v>
      </c>
      <c r="C609" s="197"/>
      <c r="D609" s="197">
        <v>7</v>
      </c>
      <c r="E609" s="194">
        <v>16</v>
      </c>
      <c r="F609" s="182">
        <f>_xlfn.IFERROR((#REF!/E609)*100%,"")</f>
      </c>
      <c r="G609" s="182">
        <f>_xlfn.IFERROR((#REF!/D609)*100%,"")</f>
      </c>
      <c r="H609" s="182"/>
      <c r="I609" s="150">
        <v>16</v>
      </c>
      <c r="J609" s="154"/>
    </row>
    <row r="610" spans="1:9" s="106" customFormat="1" ht="13.5" customHeight="1">
      <c r="A610" s="128">
        <v>2081699</v>
      </c>
      <c r="B610" s="129" t="s">
        <v>466</v>
      </c>
      <c r="C610" s="188">
        <v>10</v>
      </c>
      <c r="D610" s="188"/>
      <c r="E610" s="194"/>
      <c r="F610" s="182">
        <f aca="true" t="shared" si="28" ref="F610:F673">_xlfn.IFERROR((E610/C610)*100%,"")</f>
        <v>0</v>
      </c>
      <c r="G610" s="182">
        <f aca="true" t="shared" si="29" ref="G610:G673">_xlfn.IFERROR((E610/D610)*100%,"")</f>
      </c>
      <c r="H610" s="182"/>
      <c r="I610" s="150"/>
    </row>
    <row r="611" spans="1:9" s="106" customFormat="1" ht="13.5" customHeight="1">
      <c r="A611" s="128">
        <v>20819</v>
      </c>
      <c r="B611" s="129" t="s">
        <v>467</v>
      </c>
      <c r="C611" s="185">
        <v>1530</v>
      </c>
      <c r="D611" s="185">
        <v>1662</v>
      </c>
      <c r="E611" s="186">
        <v>2357</v>
      </c>
      <c r="F611" s="182">
        <f t="shared" si="28"/>
        <v>1.5405228758169935</v>
      </c>
      <c r="G611" s="182">
        <f t="shared" si="29"/>
        <v>1.4181708784596871</v>
      </c>
      <c r="H611" s="182"/>
      <c r="I611" s="135">
        <v>2357</v>
      </c>
    </row>
    <row r="612" spans="1:9" s="106" customFormat="1" ht="13.5" customHeight="1">
      <c r="A612" s="128">
        <v>2081901</v>
      </c>
      <c r="B612" s="129" t="s">
        <v>468</v>
      </c>
      <c r="C612" s="188"/>
      <c r="D612" s="188">
        <v>85</v>
      </c>
      <c r="E612" s="194">
        <v>375</v>
      </c>
      <c r="F612" s="182">
        <f t="shared" si="28"/>
      </c>
      <c r="G612" s="182">
        <f t="shared" si="29"/>
        <v>4.411764705882353</v>
      </c>
      <c r="H612" s="182"/>
      <c r="I612" s="150">
        <v>375</v>
      </c>
    </row>
    <row r="613" spans="1:9" s="106" customFormat="1" ht="13.5" customHeight="1">
      <c r="A613" s="128">
        <v>2081902</v>
      </c>
      <c r="B613" s="129" t="s">
        <v>469</v>
      </c>
      <c r="C613" s="188">
        <v>1530</v>
      </c>
      <c r="D613" s="188">
        <v>1577</v>
      </c>
      <c r="E613" s="194">
        <v>1982</v>
      </c>
      <c r="F613" s="182">
        <f t="shared" si="28"/>
        <v>1.2954248366013073</v>
      </c>
      <c r="G613" s="182">
        <f t="shared" si="29"/>
        <v>1.2568167406467978</v>
      </c>
      <c r="H613" s="182"/>
      <c r="I613" s="150">
        <v>1982</v>
      </c>
    </row>
    <row r="614" spans="1:9" s="106" customFormat="1" ht="13.5" customHeight="1">
      <c r="A614" s="128">
        <v>20820</v>
      </c>
      <c r="B614" s="129" t="s">
        <v>470</v>
      </c>
      <c r="C614" s="185">
        <v>2</v>
      </c>
      <c r="D614" s="185">
        <v>101</v>
      </c>
      <c r="E614" s="186">
        <v>4</v>
      </c>
      <c r="F614" s="182">
        <f t="shared" si="28"/>
        <v>2</v>
      </c>
      <c r="G614" s="182">
        <f t="shared" si="29"/>
        <v>0.039603960396039604</v>
      </c>
      <c r="H614" s="182"/>
      <c r="I614" s="135">
        <v>4</v>
      </c>
    </row>
    <row r="615" spans="1:9" s="106" customFormat="1" ht="13.5" customHeight="1">
      <c r="A615" s="128">
        <v>2082001</v>
      </c>
      <c r="B615" s="129" t="s">
        <v>471</v>
      </c>
      <c r="C615" s="188"/>
      <c r="D615" s="188">
        <v>101</v>
      </c>
      <c r="E615" s="194"/>
      <c r="F615" s="182">
        <f t="shared" si="28"/>
      </c>
      <c r="G615" s="182">
        <f t="shared" si="29"/>
        <v>0</v>
      </c>
      <c r="H615" s="182"/>
      <c r="I615" s="150"/>
    </row>
    <row r="616" spans="1:9" s="106" customFormat="1" ht="13.5" customHeight="1">
      <c r="A616" s="128">
        <v>2082002</v>
      </c>
      <c r="B616" s="129" t="s">
        <v>472</v>
      </c>
      <c r="C616" s="188">
        <v>2</v>
      </c>
      <c r="D616" s="188"/>
      <c r="E616" s="194">
        <v>4</v>
      </c>
      <c r="F616" s="182">
        <f t="shared" si="28"/>
        <v>2</v>
      </c>
      <c r="G616" s="182">
        <f t="shared" si="29"/>
      </c>
      <c r="H616" s="182"/>
      <c r="I616" s="150">
        <v>4</v>
      </c>
    </row>
    <row r="617" spans="1:9" s="106" customFormat="1" ht="13.5" customHeight="1">
      <c r="A617" s="128">
        <v>20821</v>
      </c>
      <c r="B617" s="129" t="s">
        <v>473</v>
      </c>
      <c r="C617" s="185">
        <v>2192</v>
      </c>
      <c r="D617" s="185">
        <v>5212</v>
      </c>
      <c r="E617" s="186">
        <v>2996</v>
      </c>
      <c r="F617" s="182">
        <f t="shared" si="28"/>
        <v>1.3667883211678833</v>
      </c>
      <c r="G617" s="182">
        <f t="shared" si="29"/>
        <v>0.5748273215656178</v>
      </c>
      <c r="H617" s="182"/>
      <c r="I617" s="135">
        <v>2650</v>
      </c>
    </row>
    <row r="618" spans="1:9" s="106" customFormat="1" ht="13.5" customHeight="1">
      <c r="A618" s="128">
        <v>2082101</v>
      </c>
      <c r="B618" s="129" t="s">
        <v>474</v>
      </c>
      <c r="C618" s="188"/>
      <c r="D618" s="188"/>
      <c r="E618" s="194"/>
      <c r="F618" s="182">
        <f t="shared" si="28"/>
      </c>
      <c r="G618" s="182">
        <f t="shared" si="29"/>
      </c>
      <c r="H618" s="182"/>
      <c r="I618" s="150"/>
    </row>
    <row r="619" spans="1:9" s="106" customFormat="1" ht="13.5" customHeight="1">
      <c r="A619" s="128">
        <v>2082102</v>
      </c>
      <c r="B619" s="129" t="s">
        <v>475</v>
      </c>
      <c r="C619" s="188">
        <v>2192</v>
      </c>
      <c r="D619" s="188">
        <v>5212</v>
      </c>
      <c r="E619" s="194">
        <v>2996</v>
      </c>
      <c r="F619" s="182">
        <f t="shared" si="28"/>
        <v>1.3667883211678833</v>
      </c>
      <c r="G619" s="182">
        <f t="shared" si="29"/>
        <v>0.5748273215656178</v>
      </c>
      <c r="H619" s="182"/>
      <c r="I619" s="150">
        <v>2650</v>
      </c>
    </row>
    <row r="620" spans="1:9" s="106" customFormat="1" ht="13.5" customHeight="1">
      <c r="A620" s="128">
        <v>20824</v>
      </c>
      <c r="B620" s="129" t="s">
        <v>476</v>
      </c>
      <c r="C620" s="185"/>
      <c r="D620" s="185"/>
      <c r="E620" s="186"/>
      <c r="F620" s="182">
        <f t="shared" si="28"/>
      </c>
      <c r="G620" s="182">
        <f t="shared" si="29"/>
      </c>
      <c r="H620" s="182"/>
      <c r="I620" s="135"/>
    </row>
    <row r="621" spans="1:9" s="106" customFormat="1" ht="13.5" customHeight="1">
      <c r="A621" s="128">
        <v>2082401</v>
      </c>
      <c r="B621" s="129" t="s">
        <v>477</v>
      </c>
      <c r="C621" s="188"/>
      <c r="D621" s="188"/>
      <c r="E621" s="194"/>
      <c r="F621" s="182">
        <f t="shared" si="28"/>
      </c>
      <c r="G621" s="182">
        <f t="shared" si="29"/>
      </c>
      <c r="H621" s="182"/>
      <c r="I621" s="150"/>
    </row>
    <row r="622" spans="1:9" s="106" customFormat="1" ht="13.5" customHeight="1">
      <c r="A622" s="128">
        <v>2082402</v>
      </c>
      <c r="B622" s="129" t="s">
        <v>478</v>
      </c>
      <c r="C622" s="188"/>
      <c r="D622" s="188"/>
      <c r="E622" s="194"/>
      <c r="F622" s="182">
        <f t="shared" si="28"/>
      </c>
      <c r="G622" s="182">
        <f t="shared" si="29"/>
      </c>
      <c r="H622" s="182"/>
      <c r="I622" s="150"/>
    </row>
    <row r="623" spans="1:9" s="106" customFormat="1" ht="13.5" customHeight="1">
      <c r="A623" s="128">
        <v>20825</v>
      </c>
      <c r="B623" s="129" t="s">
        <v>479</v>
      </c>
      <c r="C623" s="185"/>
      <c r="D623" s="185">
        <v>41</v>
      </c>
      <c r="E623" s="186"/>
      <c r="F623" s="182">
        <f t="shared" si="28"/>
      </c>
      <c r="G623" s="182">
        <f t="shared" si="29"/>
        <v>0</v>
      </c>
      <c r="H623" s="182"/>
      <c r="I623" s="135"/>
    </row>
    <row r="624" spans="1:9" s="106" customFormat="1" ht="13.5" customHeight="1">
      <c r="A624" s="128">
        <v>2082501</v>
      </c>
      <c r="B624" s="129" t="s">
        <v>480</v>
      </c>
      <c r="C624" s="188"/>
      <c r="D624" s="188">
        <v>40</v>
      </c>
      <c r="E624" s="194"/>
      <c r="F624" s="182">
        <f t="shared" si="28"/>
      </c>
      <c r="G624" s="182">
        <f t="shared" si="29"/>
        <v>0</v>
      </c>
      <c r="H624" s="182"/>
      <c r="I624" s="150"/>
    </row>
    <row r="625" spans="1:9" s="106" customFormat="1" ht="13.5" customHeight="1">
      <c r="A625" s="128">
        <v>2082502</v>
      </c>
      <c r="B625" s="129" t="s">
        <v>481</v>
      </c>
      <c r="C625" s="188"/>
      <c r="D625" s="188">
        <v>1</v>
      </c>
      <c r="E625" s="194"/>
      <c r="F625" s="182">
        <f t="shared" si="28"/>
      </c>
      <c r="G625" s="182">
        <f t="shared" si="29"/>
        <v>0</v>
      </c>
      <c r="H625" s="182"/>
      <c r="I625" s="150"/>
    </row>
    <row r="626" spans="1:9" s="106" customFormat="1" ht="13.5" customHeight="1">
      <c r="A626" s="128">
        <v>20826</v>
      </c>
      <c r="B626" s="129" t="s">
        <v>482</v>
      </c>
      <c r="C626" s="185">
        <v>9797</v>
      </c>
      <c r="D626" s="185">
        <v>14104</v>
      </c>
      <c r="E626" s="186">
        <v>16350</v>
      </c>
      <c r="F626" s="182">
        <f t="shared" si="28"/>
        <v>1.6688782280289884</v>
      </c>
      <c r="G626" s="182">
        <f t="shared" si="29"/>
        <v>1.1592456040839478</v>
      </c>
      <c r="H626" s="182"/>
      <c r="I626" s="135">
        <v>2677</v>
      </c>
    </row>
    <row r="627" spans="1:9" s="106" customFormat="1" ht="13.5" customHeight="1">
      <c r="A627" s="128">
        <v>2082601</v>
      </c>
      <c r="B627" s="129" t="s">
        <v>483</v>
      </c>
      <c r="C627" s="188"/>
      <c r="D627" s="188">
        <v>541</v>
      </c>
      <c r="E627" s="194">
        <v>1330</v>
      </c>
      <c r="F627" s="182">
        <f t="shared" si="28"/>
      </c>
      <c r="G627" s="182">
        <f t="shared" si="29"/>
        <v>2.4584103512014788</v>
      </c>
      <c r="H627" s="182"/>
      <c r="I627" s="150">
        <v>1330</v>
      </c>
    </row>
    <row r="628" spans="1:9" s="106" customFormat="1" ht="13.5" customHeight="1">
      <c r="A628" s="128">
        <v>2082602</v>
      </c>
      <c r="B628" s="129" t="s">
        <v>484</v>
      </c>
      <c r="C628" s="188">
        <v>9797</v>
      </c>
      <c r="D628" s="188">
        <v>10754</v>
      </c>
      <c r="E628" s="194">
        <v>15020</v>
      </c>
      <c r="F628" s="182">
        <f t="shared" si="28"/>
        <v>1.5331223844033888</v>
      </c>
      <c r="G628" s="182">
        <f t="shared" si="29"/>
        <v>1.396689603868328</v>
      </c>
      <c r="H628" s="182"/>
      <c r="I628" s="150">
        <v>1347</v>
      </c>
    </row>
    <row r="629" spans="1:9" s="106" customFormat="1" ht="13.5" customHeight="1">
      <c r="A629" s="128">
        <v>2082699</v>
      </c>
      <c r="B629" s="129" t="s">
        <v>485</v>
      </c>
      <c r="C629" s="188"/>
      <c r="D629" s="188">
        <v>2809</v>
      </c>
      <c r="E629" s="194"/>
      <c r="F629" s="182">
        <f t="shared" si="28"/>
      </c>
      <c r="G629" s="182">
        <f t="shared" si="29"/>
        <v>0</v>
      </c>
      <c r="H629" s="182"/>
      <c r="I629" s="150"/>
    </row>
    <row r="630" spans="1:9" s="106" customFormat="1" ht="13.5" customHeight="1">
      <c r="A630" s="128">
        <v>20827</v>
      </c>
      <c r="B630" s="129" t="s">
        <v>486</v>
      </c>
      <c r="C630" s="185"/>
      <c r="D630" s="185"/>
      <c r="E630" s="186"/>
      <c r="F630" s="182">
        <f t="shared" si="28"/>
      </c>
      <c r="G630" s="182">
        <f t="shared" si="29"/>
      </c>
      <c r="H630" s="182"/>
      <c r="I630" s="135"/>
    </row>
    <row r="631" spans="1:9" s="106" customFormat="1" ht="13.5" customHeight="1">
      <c r="A631" s="128">
        <v>2082701</v>
      </c>
      <c r="B631" s="129" t="s">
        <v>487</v>
      </c>
      <c r="C631" s="188"/>
      <c r="D631" s="188"/>
      <c r="E631" s="194"/>
      <c r="F631" s="182">
        <f t="shared" si="28"/>
      </c>
      <c r="G631" s="182">
        <f t="shared" si="29"/>
      </c>
      <c r="H631" s="182"/>
      <c r="I631" s="150"/>
    </row>
    <row r="632" spans="1:9" s="106" customFormat="1" ht="13.5" customHeight="1">
      <c r="A632" s="128">
        <v>2082702</v>
      </c>
      <c r="B632" s="129" t="s">
        <v>488</v>
      </c>
      <c r="C632" s="188"/>
      <c r="D632" s="188"/>
      <c r="E632" s="194"/>
      <c r="F632" s="182">
        <f t="shared" si="28"/>
      </c>
      <c r="G632" s="182">
        <f t="shared" si="29"/>
      </c>
      <c r="H632" s="182"/>
      <c r="I632" s="150"/>
    </row>
    <row r="633" spans="1:9" s="106" customFormat="1" ht="13.5" customHeight="1">
      <c r="A633" s="128">
        <v>2082799</v>
      </c>
      <c r="B633" s="129" t="s">
        <v>489</v>
      </c>
      <c r="C633" s="188"/>
      <c r="D633" s="188"/>
      <c r="E633" s="194"/>
      <c r="F633" s="182">
        <f t="shared" si="28"/>
      </c>
      <c r="G633" s="182">
        <f t="shared" si="29"/>
      </c>
      <c r="H633" s="182"/>
      <c r="I633" s="150"/>
    </row>
    <row r="634" spans="1:9" s="106" customFormat="1" ht="13.5" customHeight="1">
      <c r="A634" s="128">
        <v>20828</v>
      </c>
      <c r="B634" s="128" t="s">
        <v>490</v>
      </c>
      <c r="C634" s="185">
        <v>151</v>
      </c>
      <c r="D634" s="185">
        <v>248</v>
      </c>
      <c r="E634" s="186">
        <v>325</v>
      </c>
      <c r="F634" s="182">
        <f t="shared" si="28"/>
        <v>2.152317880794702</v>
      </c>
      <c r="G634" s="182">
        <f t="shared" si="29"/>
        <v>1.310483870967742</v>
      </c>
      <c r="H634" s="182"/>
      <c r="I634" s="135">
        <v>325</v>
      </c>
    </row>
    <row r="635" spans="1:9" s="106" customFormat="1" ht="13.5" customHeight="1">
      <c r="A635" s="128">
        <v>2082801</v>
      </c>
      <c r="B635" s="129" t="s">
        <v>43</v>
      </c>
      <c r="C635" s="188">
        <v>50</v>
      </c>
      <c r="D635" s="188">
        <v>114</v>
      </c>
      <c r="E635" s="194">
        <v>80</v>
      </c>
      <c r="F635" s="182">
        <f t="shared" si="28"/>
        <v>1.6</v>
      </c>
      <c r="G635" s="182">
        <f t="shared" si="29"/>
        <v>0.7017543859649122</v>
      </c>
      <c r="H635" s="182"/>
      <c r="I635" s="150">
        <v>80</v>
      </c>
    </row>
    <row r="636" spans="1:9" s="106" customFormat="1" ht="13.5" customHeight="1">
      <c r="A636" s="128">
        <v>2082802</v>
      </c>
      <c r="B636" s="129" t="s">
        <v>44</v>
      </c>
      <c r="C636" s="188"/>
      <c r="D636" s="188"/>
      <c r="E636" s="194"/>
      <c r="F636" s="182">
        <f t="shared" si="28"/>
      </c>
      <c r="G636" s="182">
        <f t="shared" si="29"/>
      </c>
      <c r="H636" s="182"/>
      <c r="I636" s="150"/>
    </row>
    <row r="637" spans="1:9" s="106" customFormat="1" ht="13.5" customHeight="1">
      <c r="A637" s="128">
        <v>2082803</v>
      </c>
      <c r="B637" s="129" t="s">
        <v>45</v>
      </c>
      <c r="C637" s="188"/>
      <c r="D637" s="188"/>
      <c r="E637" s="194"/>
      <c r="F637" s="182">
        <f t="shared" si="28"/>
      </c>
      <c r="G637" s="182">
        <f t="shared" si="29"/>
      </c>
      <c r="H637" s="182"/>
      <c r="I637" s="150"/>
    </row>
    <row r="638" spans="1:9" s="106" customFormat="1" ht="13.5" customHeight="1">
      <c r="A638" s="128">
        <v>2082804</v>
      </c>
      <c r="B638" s="129" t="s">
        <v>491</v>
      </c>
      <c r="C638" s="188">
        <v>23</v>
      </c>
      <c r="D638" s="188">
        <v>45</v>
      </c>
      <c r="E638" s="194">
        <v>56</v>
      </c>
      <c r="F638" s="182">
        <f t="shared" si="28"/>
        <v>2.4347826086956523</v>
      </c>
      <c r="G638" s="182">
        <f t="shared" si="29"/>
        <v>1.2444444444444445</v>
      </c>
      <c r="H638" s="182"/>
      <c r="I638" s="150">
        <v>56</v>
      </c>
    </row>
    <row r="639" spans="1:9" s="106" customFormat="1" ht="13.5" customHeight="1">
      <c r="A639" s="128">
        <v>2082805</v>
      </c>
      <c r="B639" s="129" t="s">
        <v>492</v>
      </c>
      <c r="C639" s="188"/>
      <c r="D639" s="188"/>
      <c r="E639" s="194"/>
      <c r="F639" s="182">
        <f t="shared" si="28"/>
      </c>
      <c r="G639" s="182">
        <f t="shared" si="29"/>
      </c>
      <c r="H639" s="182"/>
      <c r="I639" s="150"/>
    </row>
    <row r="640" spans="1:9" s="106" customFormat="1" ht="13.5" customHeight="1">
      <c r="A640" s="128">
        <v>2082850</v>
      </c>
      <c r="B640" s="129" t="s">
        <v>52</v>
      </c>
      <c r="C640" s="188">
        <v>47</v>
      </c>
      <c r="D640" s="188">
        <v>28</v>
      </c>
      <c r="E640" s="194">
        <v>64</v>
      </c>
      <c r="F640" s="182">
        <f t="shared" si="28"/>
        <v>1.3617021276595744</v>
      </c>
      <c r="G640" s="182">
        <f t="shared" si="29"/>
        <v>2.2857142857142856</v>
      </c>
      <c r="H640" s="182"/>
      <c r="I640" s="150">
        <v>64</v>
      </c>
    </row>
    <row r="641" spans="1:9" s="106" customFormat="1" ht="13.5" customHeight="1">
      <c r="A641" s="128">
        <v>2082899</v>
      </c>
      <c r="B641" s="129" t="s">
        <v>493</v>
      </c>
      <c r="C641" s="188">
        <v>31</v>
      </c>
      <c r="D641" s="188">
        <v>61</v>
      </c>
      <c r="E641" s="194">
        <v>125</v>
      </c>
      <c r="F641" s="182">
        <f t="shared" si="28"/>
        <v>4.032258064516129</v>
      </c>
      <c r="G641" s="182">
        <f t="shared" si="29"/>
        <v>2.0491803278688523</v>
      </c>
      <c r="H641" s="182"/>
      <c r="I641" s="150">
        <v>125</v>
      </c>
    </row>
    <row r="642" spans="1:9" s="106" customFormat="1" ht="13.5" customHeight="1">
      <c r="A642" s="128">
        <v>20830</v>
      </c>
      <c r="B642" s="129" t="s">
        <v>494</v>
      </c>
      <c r="C642" s="185"/>
      <c r="D642" s="185"/>
      <c r="E642" s="186"/>
      <c r="F642" s="182">
        <f t="shared" si="28"/>
      </c>
      <c r="G642" s="182">
        <f t="shared" si="29"/>
      </c>
      <c r="H642" s="182"/>
      <c r="I642" s="135"/>
    </row>
    <row r="643" spans="1:9" s="106" customFormat="1" ht="13.5" customHeight="1">
      <c r="A643" s="128">
        <v>2083001</v>
      </c>
      <c r="B643" s="129" t="s">
        <v>495</v>
      </c>
      <c r="C643" s="188"/>
      <c r="D643" s="188"/>
      <c r="E643" s="194"/>
      <c r="F643" s="182">
        <f t="shared" si="28"/>
      </c>
      <c r="G643" s="182">
        <f t="shared" si="29"/>
      </c>
      <c r="H643" s="182"/>
      <c r="I643" s="150"/>
    </row>
    <row r="644" spans="1:9" s="106" customFormat="1" ht="13.5" customHeight="1">
      <c r="A644" s="128">
        <v>2083099</v>
      </c>
      <c r="B644" s="129" t="s">
        <v>496</v>
      </c>
      <c r="C644" s="188"/>
      <c r="D644" s="188"/>
      <c r="E644" s="194"/>
      <c r="F644" s="182">
        <f t="shared" si="28"/>
      </c>
      <c r="G644" s="182">
        <f t="shared" si="29"/>
      </c>
      <c r="H644" s="182"/>
      <c r="I644" s="150"/>
    </row>
    <row r="645" spans="1:9" s="106" customFormat="1" ht="13.5" customHeight="1">
      <c r="A645" s="128">
        <v>20899</v>
      </c>
      <c r="B645" s="129" t="s">
        <v>497</v>
      </c>
      <c r="C645" s="185">
        <v>1077</v>
      </c>
      <c r="D645" s="185">
        <v>1083</v>
      </c>
      <c r="E645" s="186">
        <v>1681</v>
      </c>
      <c r="F645" s="182">
        <f t="shared" si="28"/>
        <v>1.5608170844939646</v>
      </c>
      <c r="G645" s="182">
        <f t="shared" si="29"/>
        <v>1.5521698984302863</v>
      </c>
      <c r="H645" s="182"/>
      <c r="I645" s="135">
        <v>1681</v>
      </c>
    </row>
    <row r="646" spans="1:9" s="106" customFormat="1" ht="13.5" customHeight="1">
      <c r="A646" s="128">
        <v>2089999</v>
      </c>
      <c r="B646" s="129" t="s">
        <v>498</v>
      </c>
      <c r="C646" s="188">
        <v>1077</v>
      </c>
      <c r="D646" s="188">
        <v>1083</v>
      </c>
      <c r="E646" s="194">
        <v>1681</v>
      </c>
      <c r="F646" s="182">
        <f t="shared" si="28"/>
        <v>1.5608170844939646</v>
      </c>
      <c r="G646" s="182">
        <f t="shared" si="29"/>
        <v>1.5521698984302863</v>
      </c>
      <c r="H646" s="182"/>
      <c r="I646" s="150">
        <v>1681</v>
      </c>
    </row>
    <row r="647" spans="1:9" s="106" customFormat="1" ht="13.5" customHeight="1">
      <c r="A647" s="128">
        <v>210</v>
      </c>
      <c r="B647" s="129" t="s">
        <v>499</v>
      </c>
      <c r="C647" s="180">
        <f>C648+C653+C668+C672+C684+C687+C691+C696+C700+C704+C707+C716+C718</f>
        <v>9842</v>
      </c>
      <c r="D647" s="180">
        <f aca="true" t="shared" si="30" ref="D647:I647">D648+D653+D668+D672+D684+D687+D691+D696+D700+D704+D707+D716+D718</f>
        <v>12567</v>
      </c>
      <c r="E647" s="181">
        <f t="shared" si="30"/>
        <v>14594</v>
      </c>
      <c r="F647" s="182">
        <f t="shared" si="28"/>
        <v>1.4828286933550092</v>
      </c>
      <c r="G647" s="182">
        <f t="shared" si="29"/>
        <v>1.1612954563539428</v>
      </c>
      <c r="H647" s="183"/>
      <c r="I647" s="130">
        <f t="shared" si="30"/>
        <v>8310</v>
      </c>
    </row>
    <row r="648" spans="1:9" s="106" customFormat="1" ht="13.5" customHeight="1">
      <c r="A648" s="128">
        <v>21001</v>
      </c>
      <c r="B648" s="129" t="s">
        <v>500</v>
      </c>
      <c r="C648" s="185">
        <v>277</v>
      </c>
      <c r="D648" s="185">
        <v>1532</v>
      </c>
      <c r="E648" s="186">
        <v>1346</v>
      </c>
      <c r="F648" s="182">
        <f t="shared" si="28"/>
        <v>4.859205776173285</v>
      </c>
      <c r="G648" s="182">
        <f t="shared" si="29"/>
        <v>0.8785900783289817</v>
      </c>
      <c r="H648" s="182"/>
      <c r="I648" s="135">
        <v>1346</v>
      </c>
    </row>
    <row r="649" spans="1:9" s="106" customFormat="1" ht="13.5" customHeight="1">
      <c r="A649" s="128">
        <v>2100101</v>
      </c>
      <c r="B649" s="129" t="s">
        <v>43</v>
      </c>
      <c r="C649" s="188">
        <v>142</v>
      </c>
      <c r="D649" s="188">
        <v>276</v>
      </c>
      <c r="E649" s="194">
        <v>635</v>
      </c>
      <c r="F649" s="182">
        <f t="shared" si="28"/>
        <v>4.471830985915493</v>
      </c>
      <c r="G649" s="182">
        <f t="shared" si="29"/>
        <v>2.300724637681159</v>
      </c>
      <c r="H649" s="182"/>
      <c r="I649" s="150">
        <v>635</v>
      </c>
    </row>
    <row r="650" spans="1:9" s="106" customFormat="1" ht="13.5" customHeight="1">
      <c r="A650" s="128">
        <v>2100102</v>
      </c>
      <c r="B650" s="129" t="s">
        <v>44</v>
      </c>
      <c r="C650" s="188"/>
      <c r="D650" s="188">
        <v>218</v>
      </c>
      <c r="E650" s="194"/>
      <c r="F650" s="182">
        <f t="shared" si="28"/>
      </c>
      <c r="G650" s="182">
        <f t="shared" si="29"/>
        <v>0</v>
      </c>
      <c r="H650" s="182"/>
      <c r="I650" s="150"/>
    </row>
    <row r="651" spans="1:9" s="106" customFormat="1" ht="13.5" customHeight="1">
      <c r="A651" s="128">
        <v>2100103</v>
      </c>
      <c r="B651" s="129" t="s">
        <v>45</v>
      </c>
      <c r="C651" s="188"/>
      <c r="D651" s="188"/>
      <c r="E651" s="194"/>
      <c r="F651" s="182">
        <f t="shared" si="28"/>
      </c>
      <c r="G651" s="182">
        <f t="shared" si="29"/>
      </c>
      <c r="H651" s="182"/>
      <c r="I651" s="150"/>
    </row>
    <row r="652" spans="1:9" s="106" customFormat="1" ht="13.5" customHeight="1">
      <c r="A652" s="128">
        <v>2100199</v>
      </c>
      <c r="B652" s="129" t="s">
        <v>501</v>
      </c>
      <c r="C652" s="188">
        <v>135</v>
      </c>
      <c r="D652" s="188">
        <v>1038</v>
      </c>
      <c r="E652" s="194">
        <v>711</v>
      </c>
      <c r="F652" s="182">
        <f t="shared" si="28"/>
        <v>5.266666666666667</v>
      </c>
      <c r="G652" s="182">
        <f t="shared" si="29"/>
        <v>0.684971098265896</v>
      </c>
      <c r="H652" s="182"/>
      <c r="I652" s="150">
        <v>711</v>
      </c>
    </row>
    <row r="653" spans="1:9" s="106" customFormat="1" ht="13.5" customHeight="1">
      <c r="A653" s="128">
        <v>21002</v>
      </c>
      <c r="B653" s="129" t="s">
        <v>502</v>
      </c>
      <c r="C653" s="185">
        <v>33</v>
      </c>
      <c r="D653" s="185">
        <v>641</v>
      </c>
      <c r="E653" s="186">
        <v>907</v>
      </c>
      <c r="F653" s="182">
        <f t="shared" si="28"/>
        <v>27.484848484848484</v>
      </c>
      <c r="G653" s="182">
        <f t="shared" si="29"/>
        <v>1.4149765990639624</v>
      </c>
      <c r="H653" s="182"/>
      <c r="I653" s="135">
        <v>57</v>
      </c>
    </row>
    <row r="654" spans="1:9" s="106" customFormat="1" ht="13.5" customHeight="1">
      <c r="A654" s="128">
        <v>2100201</v>
      </c>
      <c r="B654" s="129" t="s">
        <v>503</v>
      </c>
      <c r="C654" s="188">
        <v>33</v>
      </c>
      <c r="D654" s="188">
        <v>32</v>
      </c>
      <c r="E654" s="194">
        <v>202</v>
      </c>
      <c r="F654" s="182">
        <f t="shared" si="28"/>
        <v>6.121212121212121</v>
      </c>
      <c r="G654" s="182">
        <f t="shared" si="29"/>
        <v>6.3125</v>
      </c>
      <c r="H654" s="182"/>
      <c r="I654" s="150">
        <v>57</v>
      </c>
    </row>
    <row r="655" spans="1:9" s="106" customFormat="1" ht="13.5" customHeight="1">
      <c r="A655" s="128">
        <v>2100202</v>
      </c>
      <c r="B655" s="129" t="s">
        <v>504</v>
      </c>
      <c r="C655" s="188"/>
      <c r="D655" s="188"/>
      <c r="E655" s="194"/>
      <c r="F655" s="182">
        <f t="shared" si="28"/>
      </c>
      <c r="G655" s="182">
        <f t="shared" si="29"/>
      </c>
      <c r="H655" s="182"/>
      <c r="I655" s="150"/>
    </row>
    <row r="656" spans="1:9" s="106" customFormat="1" ht="13.5" customHeight="1">
      <c r="A656" s="128">
        <v>2100203</v>
      </c>
      <c r="B656" s="129" t="s">
        <v>505</v>
      </c>
      <c r="C656" s="188"/>
      <c r="D656" s="188"/>
      <c r="E656" s="194"/>
      <c r="F656" s="182">
        <f t="shared" si="28"/>
      </c>
      <c r="G656" s="182">
        <f t="shared" si="29"/>
      </c>
      <c r="H656" s="182"/>
      <c r="I656" s="150"/>
    </row>
    <row r="657" spans="1:9" s="106" customFormat="1" ht="13.5" customHeight="1">
      <c r="A657" s="128">
        <v>2100204</v>
      </c>
      <c r="B657" s="129" t="s">
        <v>506</v>
      </c>
      <c r="C657" s="188"/>
      <c r="D657" s="188"/>
      <c r="E657" s="194"/>
      <c r="F657" s="182">
        <f t="shared" si="28"/>
      </c>
      <c r="G657" s="182">
        <f t="shared" si="29"/>
      </c>
      <c r="H657" s="182"/>
      <c r="I657" s="150"/>
    </row>
    <row r="658" spans="1:9" s="106" customFormat="1" ht="13.5" customHeight="1">
      <c r="A658" s="128">
        <v>2100205</v>
      </c>
      <c r="B658" s="129" t="s">
        <v>507</v>
      </c>
      <c r="C658" s="188"/>
      <c r="D658" s="188"/>
      <c r="E658" s="194"/>
      <c r="F658" s="182">
        <f t="shared" si="28"/>
      </c>
      <c r="G658" s="182">
        <f t="shared" si="29"/>
      </c>
      <c r="H658" s="182"/>
      <c r="I658" s="150"/>
    </row>
    <row r="659" spans="1:9" s="106" customFormat="1" ht="13.5" customHeight="1">
      <c r="A659" s="128">
        <v>2100206</v>
      </c>
      <c r="B659" s="129" t="s">
        <v>508</v>
      </c>
      <c r="C659" s="188"/>
      <c r="D659" s="188"/>
      <c r="E659" s="194"/>
      <c r="F659" s="182">
        <f t="shared" si="28"/>
      </c>
      <c r="G659" s="182">
        <f t="shared" si="29"/>
      </c>
      <c r="H659" s="182"/>
      <c r="I659" s="150"/>
    </row>
    <row r="660" spans="1:9" s="106" customFormat="1" ht="13.5" customHeight="1">
      <c r="A660" s="128">
        <v>2100207</v>
      </c>
      <c r="B660" s="129" t="s">
        <v>509</v>
      </c>
      <c r="C660" s="188"/>
      <c r="D660" s="188"/>
      <c r="E660" s="194"/>
      <c r="F660" s="182">
        <f t="shared" si="28"/>
      </c>
      <c r="G660" s="182">
        <f t="shared" si="29"/>
      </c>
      <c r="H660" s="182"/>
      <c r="I660" s="150"/>
    </row>
    <row r="661" spans="1:9" s="106" customFormat="1" ht="13.5" customHeight="1">
      <c r="A661" s="128">
        <v>2100208</v>
      </c>
      <c r="B661" s="129" t="s">
        <v>510</v>
      </c>
      <c r="C661" s="188"/>
      <c r="D661" s="188"/>
      <c r="E661" s="194"/>
      <c r="F661" s="182">
        <f t="shared" si="28"/>
      </c>
      <c r="G661" s="182">
        <f t="shared" si="29"/>
      </c>
      <c r="H661" s="182"/>
      <c r="I661" s="150"/>
    </row>
    <row r="662" spans="1:9" s="106" customFormat="1" ht="13.5" customHeight="1">
      <c r="A662" s="128">
        <v>2100209</v>
      </c>
      <c r="B662" s="129" t="s">
        <v>511</v>
      </c>
      <c r="C662" s="188"/>
      <c r="D662" s="188"/>
      <c r="E662" s="194"/>
      <c r="F662" s="182">
        <f t="shared" si="28"/>
      </c>
      <c r="G662" s="182">
        <f t="shared" si="29"/>
      </c>
      <c r="H662" s="182"/>
      <c r="I662" s="150"/>
    </row>
    <row r="663" spans="1:9" s="106" customFormat="1" ht="13.5" customHeight="1">
      <c r="A663" s="128">
        <v>2100210</v>
      </c>
      <c r="B663" s="129" t="s">
        <v>512</v>
      </c>
      <c r="C663" s="188"/>
      <c r="D663" s="188"/>
      <c r="E663" s="194"/>
      <c r="F663" s="182">
        <f t="shared" si="28"/>
      </c>
      <c r="G663" s="182">
        <f t="shared" si="29"/>
      </c>
      <c r="H663" s="182"/>
      <c r="I663" s="150"/>
    </row>
    <row r="664" spans="1:9" s="106" customFormat="1" ht="13.5" customHeight="1">
      <c r="A664" s="128">
        <v>2100211</v>
      </c>
      <c r="B664" s="129" t="s">
        <v>513</v>
      </c>
      <c r="C664" s="188"/>
      <c r="D664" s="188"/>
      <c r="E664" s="194"/>
      <c r="F664" s="182">
        <f t="shared" si="28"/>
      </c>
      <c r="G664" s="182">
        <f t="shared" si="29"/>
      </c>
      <c r="H664" s="182"/>
      <c r="I664" s="150"/>
    </row>
    <row r="665" spans="1:9" s="106" customFormat="1" ht="13.5" customHeight="1">
      <c r="A665" s="128">
        <v>2100212</v>
      </c>
      <c r="B665" s="129" t="s">
        <v>514</v>
      </c>
      <c r="C665" s="188"/>
      <c r="D665" s="188"/>
      <c r="E665" s="194"/>
      <c r="F665" s="182">
        <f t="shared" si="28"/>
      </c>
      <c r="G665" s="182">
        <f t="shared" si="29"/>
      </c>
      <c r="H665" s="182"/>
      <c r="I665" s="150"/>
    </row>
    <row r="666" spans="1:9" s="106" customFormat="1" ht="13.5" customHeight="1">
      <c r="A666" s="128">
        <v>2100213</v>
      </c>
      <c r="B666" s="129" t="s">
        <v>515</v>
      </c>
      <c r="C666" s="188"/>
      <c r="D666" s="188"/>
      <c r="E666" s="194"/>
      <c r="F666" s="182">
        <f t="shared" si="28"/>
      </c>
      <c r="G666" s="182">
        <f t="shared" si="29"/>
      </c>
      <c r="H666" s="182"/>
      <c r="I666" s="150"/>
    </row>
    <row r="667" spans="1:9" s="106" customFormat="1" ht="13.5" customHeight="1">
      <c r="A667" s="128">
        <v>2100299</v>
      </c>
      <c r="B667" s="129" t="s">
        <v>516</v>
      </c>
      <c r="C667" s="188"/>
      <c r="D667" s="188">
        <v>609</v>
      </c>
      <c r="E667" s="194">
        <v>705</v>
      </c>
      <c r="F667" s="182">
        <f t="shared" si="28"/>
      </c>
      <c r="G667" s="182">
        <f t="shared" si="29"/>
        <v>1.1576354679802956</v>
      </c>
      <c r="H667" s="182"/>
      <c r="I667" s="150"/>
    </row>
    <row r="668" spans="1:9" s="106" customFormat="1" ht="13.5" customHeight="1">
      <c r="A668" s="128">
        <v>21003</v>
      </c>
      <c r="B668" s="129" t="s">
        <v>517</v>
      </c>
      <c r="C668" s="185">
        <v>2528</v>
      </c>
      <c r="D668" s="185">
        <v>1832</v>
      </c>
      <c r="E668" s="186">
        <v>2019</v>
      </c>
      <c r="F668" s="182">
        <f t="shared" si="28"/>
        <v>0.7986550632911392</v>
      </c>
      <c r="G668" s="182">
        <f t="shared" si="29"/>
        <v>1.1020742358078603</v>
      </c>
      <c r="H668" s="182"/>
      <c r="I668" s="135">
        <v>951</v>
      </c>
    </row>
    <row r="669" spans="1:9" s="106" customFormat="1" ht="13.5" customHeight="1">
      <c r="A669" s="128">
        <v>2100301</v>
      </c>
      <c r="B669" s="129" t="s">
        <v>518</v>
      </c>
      <c r="C669" s="188">
        <v>1264</v>
      </c>
      <c r="D669" s="188"/>
      <c r="E669" s="194">
        <v>1052</v>
      </c>
      <c r="F669" s="182">
        <f t="shared" si="28"/>
        <v>0.8322784810126582</v>
      </c>
      <c r="G669" s="182">
        <f t="shared" si="29"/>
      </c>
      <c r="H669" s="182"/>
      <c r="I669" s="150"/>
    </row>
    <row r="670" spans="1:9" s="106" customFormat="1" ht="13.5" customHeight="1">
      <c r="A670" s="128">
        <v>2100302</v>
      </c>
      <c r="B670" s="129" t="s">
        <v>519</v>
      </c>
      <c r="C670" s="188">
        <v>680</v>
      </c>
      <c r="D670" s="188">
        <v>978</v>
      </c>
      <c r="E670" s="194">
        <v>701</v>
      </c>
      <c r="F670" s="182">
        <f t="shared" si="28"/>
        <v>1.0308823529411764</v>
      </c>
      <c r="G670" s="182">
        <f t="shared" si="29"/>
        <v>0.7167689161554193</v>
      </c>
      <c r="H670" s="182"/>
      <c r="I670" s="150">
        <v>701</v>
      </c>
    </row>
    <row r="671" spans="1:9" s="106" customFormat="1" ht="13.5" customHeight="1">
      <c r="A671" s="128">
        <v>2100399</v>
      </c>
      <c r="B671" s="129" t="s">
        <v>520</v>
      </c>
      <c r="C671" s="188">
        <v>584</v>
      </c>
      <c r="D671" s="188">
        <v>854</v>
      </c>
      <c r="E671" s="194">
        <v>266</v>
      </c>
      <c r="F671" s="182">
        <f t="shared" si="28"/>
        <v>0.4554794520547945</v>
      </c>
      <c r="G671" s="182">
        <f t="shared" si="29"/>
        <v>0.3114754098360656</v>
      </c>
      <c r="H671" s="182"/>
      <c r="I671" s="150">
        <v>250</v>
      </c>
    </row>
    <row r="672" spans="1:9" s="106" customFormat="1" ht="13.5" customHeight="1">
      <c r="A672" s="128">
        <v>21004</v>
      </c>
      <c r="B672" s="129" t="s">
        <v>521</v>
      </c>
      <c r="C672" s="185">
        <v>3053</v>
      </c>
      <c r="D672" s="185">
        <v>5522</v>
      </c>
      <c r="E672" s="186">
        <v>2698</v>
      </c>
      <c r="F672" s="182">
        <f t="shared" si="28"/>
        <v>0.8837209302325582</v>
      </c>
      <c r="G672" s="182">
        <f t="shared" si="29"/>
        <v>0.4885910901847157</v>
      </c>
      <c r="H672" s="182"/>
      <c r="I672" s="135">
        <v>1606</v>
      </c>
    </row>
    <row r="673" spans="1:9" s="106" customFormat="1" ht="13.5" customHeight="1">
      <c r="A673" s="128">
        <v>2100401</v>
      </c>
      <c r="B673" s="129" t="s">
        <v>522</v>
      </c>
      <c r="C673" s="188">
        <v>286</v>
      </c>
      <c r="D673" s="188">
        <v>2644</v>
      </c>
      <c r="E673" s="194">
        <v>272</v>
      </c>
      <c r="F673" s="182">
        <f t="shared" si="28"/>
        <v>0.951048951048951</v>
      </c>
      <c r="G673" s="182">
        <f t="shared" si="29"/>
        <v>0.10287443267776097</v>
      </c>
      <c r="H673" s="182"/>
      <c r="I673" s="150">
        <v>272</v>
      </c>
    </row>
    <row r="674" spans="1:9" s="106" customFormat="1" ht="13.5" customHeight="1">
      <c r="A674" s="128">
        <v>2100402</v>
      </c>
      <c r="B674" s="129" t="s">
        <v>523</v>
      </c>
      <c r="C674" s="188">
        <v>97</v>
      </c>
      <c r="D674" s="188">
        <v>140</v>
      </c>
      <c r="E674" s="194">
        <v>145</v>
      </c>
      <c r="F674" s="182">
        <f aca="true" t="shared" si="31" ref="F674:F737">_xlfn.IFERROR((E674/C674)*100%,"")</f>
        <v>1.4948453608247423</v>
      </c>
      <c r="G674" s="182">
        <f aca="true" t="shared" si="32" ref="G674:G737">_xlfn.IFERROR((E674/D674)*100%,"")</f>
        <v>1.0357142857142858</v>
      </c>
      <c r="H674" s="182"/>
      <c r="I674" s="150">
        <v>145</v>
      </c>
    </row>
    <row r="675" spans="1:9" s="106" customFormat="1" ht="13.5" customHeight="1">
      <c r="A675" s="128">
        <v>2100403</v>
      </c>
      <c r="B675" s="129" t="s">
        <v>524</v>
      </c>
      <c r="C675" s="188">
        <v>245</v>
      </c>
      <c r="D675" s="188">
        <v>32</v>
      </c>
      <c r="E675" s="194">
        <v>12</v>
      </c>
      <c r="F675" s="182">
        <f t="shared" si="31"/>
        <v>0.04897959183673469</v>
      </c>
      <c r="G675" s="182">
        <f t="shared" si="32"/>
        <v>0.375</v>
      </c>
      <c r="H675" s="182"/>
      <c r="I675" s="150">
        <v>12</v>
      </c>
    </row>
    <row r="676" spans="1:9" s="106" customFormat="1" ht="13.5" customHeight="1">
      <c r="A676" s="128">
        <v>2100404</v>
      </c>
      <c r="B676" s="129" t="s">
        <v>525</v>
      </c>
      <c r="C676" s="188"/>
      <c r="D676" s="188"/>
      <c r="E676" s="194"/>
      <c r="F676" s="182">
        <f t="shared" si="31"/>
      </c>
      <c r="G676" s="182">
        <f t="shared" si="32"/>
      </c>
      <c r="H676" s="182"/>
      <c r="I676" s="150"/>
    </row>
    <row r="677" spans="1:9" s="106" customFormat="1" ht="13.5" customHeight="1">
      <c r="A677" s="128">
        <v>2100405</v>
      </c>
      <c r="B677" s="129" t="s">
        <v>526</v>
      </c>
      <c r="C677" s="188"/>
      <c r="D677" s="188"/>
      <c r="E677" s="194"/>
      <c r="F677" s="182">
        <f t="shared" si="31"/>
      </c>
      <c r="G677" s="182">
        <f t="shared" si="32"/>
      </c>
      <c r="H677" s="182"/>
      <c r="I677" s="150"/>
    </row>
    <row r="678" spans="1:9" s="106" customFormat="1" ht="13.5" customHeight="1">
      <c r="A678" s="128">
        <v>2100406</v>
      </c>
      <c r="B678" s="129" t="s">
        <v>527</v>
      </c>
      <c r="C678" s="188"/>
      <c r="D678" s="188"/>
      <c r="E678" s="194"/>
      <c r="F678" s="182">
        <f t="shared" si="31"/>
      </c>
      <c r="G678" s="182">
        <f t="shared" si="32"/>
      </c>
      <c r="H678" s="182"/>
      <c r="I678" s="150"/>
    </row>
    <row r="679" spans="1:9" s="106" customFormat="1" ht="13.5" customHeight="1">
      <c r="A679" s="128">
        <v>2100407</v>
      </c>
      <c r="B679" s="129" t="s">
        <v>528</v>
      </c>
      <c r="C679" s="188"/>
      <c r="D679" s="188"/>
      <c r="E679" s="194"/>
      <c r="F679" s="182">
        <f t="shared" si="31"/>
      </c>
      <c r="G679" s="182">
        <f t="shared" si="32"/>
      </c>
      <c r="H679" s="182"/>
      <c r="I679" s="150"/>
    </row>
    <row r="680" spans="1:9" s="106" customFormat="1" ht="13.5" customHeight="1">
      <c r="A680" s="128">
        <v>2100408</v>
      </c>
      <c r="B680" s="129" t="s">
        <v>529</v>
      </c>
      <c r="C680" s="188">
        <v>1896</v>
      </c>
      <c r="D680" s="188">
        <v>2461</v>
      </c>
      <c r="E680" s="194">
        <v>1388</v>
      </c>
      <c r="F680" s="182">
        <f t="shared" si="31"/>
        <v>0.7320675105485233</v>
      </c>
      <c r="G680" s="182">
        <f t="shared" si="32"/>
        <v>0.5639983746444535</v>
      </c>
      <c r="H680" s="182"/>
      <c r="I680" s="150">
        <v>296</v>
      </c>
    </row>
    <row r="681" spans="1:9" s="106" customFormat="1" ht="13.5" customHeight="1">
      <c r="A681" s="128">
        <v>2100409</v>
      </c>
      <c r="B681" s="129" t="s">
        <v>530</v>
      </c>
      <c r="C681" s="188">
        <v>529</v>
      </c>
      <c r="D681" s="188">
        <v>69</v>
      </c>
      <c r="E681" s="194">
        <v>861</v>
      </c>
      <c r="F681" s="182">
        <f t="shared" si="31"/>
        <v>1.6275992438563327</v>
      </c>
      <c r="G681" s="182">
        <f t="shared" si="32"/>
        <v>12.478260869565217</v>
      </c>
      <c r="H681" s="182"/>
      <c r="I681" s="150">
        <v>861</v>
      </c>
    </row>
    <row r="682" spans="1:9" s="106" customFormat="1" ht="13.5" customHeight="1">
      <c r="A682" s="128">
        <v>2100410</v>
      </c>
      <c r="B682" s="129" t="s">
        <v>531</v>
      </c>
      <c r="C682" s="188"/>
      <c r="D682" s="188"/>
      <c r="E682" s="194"/>
      <c r="F682" s="182">
        <f t="shared" si="31"/>
      </c>
      <c r="G682" s="182">
        <f t="shared" si="32"/>
      </c>
      <c r="H682" s="182"/>
      <c r="I682" s="150"/>
    </row>
    <row r="683" spans="1:9" s="106" customFormat="1" ht="13.5" customHeight="1">
      <c r="A683" s="128">
        <v>2100499</v>
      </c>
      <c r="B683" s="129" t="s">
        <v>532</v>
      </c>
      <c r="C683" s="188"/>
      <c r="D683" s="188">
        <v>176</v>
      </c>
      <c r="E683" s="194">
        <v>20</v>
      </c>
      <c r="F683" s="182">
        <f t="shared" si="31"/>
      </c>
      <c r="G683" s="182">
        <f t="shared" si="32"/>
        <v>0.11363636363636363</v>
      </c>
      <c r="H683" s="182"/>
      <c r="I683" s="150">
        <v>20</v>
      </c>
    </row>
    <row r="684" spans="1:9" s="106" customFormat="1" ht="13.5" customHeight="1">
      <c r="A684" s="128">
        <v>21006</v>
      </c>
      <c r="B684" s="129" t="s">
        <v>533</v>
      </c>
      <c r="C684" s="185"/>
      <c r="D684" s="185"/>
      <c r="E684" s="186"/>
      <c r="F684" s="182">
        <f t="shared" si="31"/>
      </c>
      <c r="G684" s="182">
        <f t="shared" si="32"/>
      </c>
      <c r="H684" s="182"/>
      <c r="I684" s="135"/>
    </row>
    <row r="685" spans="1:9" s="106" customFormat="1" ht="13.5" customHeight="1">
      <c r="A685" s="128">
        <v>2100601</v>
      </c>
      <c r="B685" s="129" t="s">
        <v>534</v>
      </c>
      <c r="C685" s="188"/>
      <c r="D685" s="188"/>
      <c r="E685" s="194"/>
      <c r="F685" s="182">
        <f t="shared" si="31"/>
      </c>
      <c r="G685" s="182">
        <f t="shared" si="32"/>
      </c>
      <c r="H685" s="182"/>
      <c r="I685" s="150"/>
    </row>
    <row r="686" spans="1:9" s="106" customFormat="1" ht="13.5" customHeight="1">
      <c r="A686" s="128">
        <v>2100699</v>
      </c>
      <c r="B686" s="129" t="s">
        <v>535</v>
      </c>
      <c r="C686" s="188"/>
      <c r="D686" s="188"/>
      <c r="E686" s="194"/>
      <c r="F686" s="182">
        <f t="shared" si="31"/>
      </c>
      <c r="G686" s="182">
        <f t="shared" si="32"/>
      </c>
      <c r="H686" s="182"/>
      <c r="I686" s="150"/>
    </row>
    <row r="687" spans="1:9" s="106" customFormat="1" ht="13.5" customHeight="1">
      <c r="A687" s="128">
        <v>21007</v>
      </c>
      <c r="B687" s="129" t="s">
        <v>536</v>
      </c>
      <c r="C687" s="185">
        <v>1909</v>
      </c>
      <c r="D687" s="185">
        <v>2282</v>
      </c>
      <c r="E687" s="186">
        <v>4217</v>
      </c>
      <c r="F687" s="182">
        <f t="shared" si="31"/>
        <v>2.2090099528548977</v>
      </c>
      <c r="G687" s="182">
        <f t="shared" si="32"/>
        <v>1.847940403155127</v>
      </c>
      <c r="H687" s="182"/>
      <c r="I687" s="135">
        <v>963</v>
      </c>
    </row>
    <row r="688" spans="1:9" s="106" customFormat="1" ht="13.5" customHeight="1">
      <c r="A688" s="128">
        <v>2100716</v>
      </c>
      <c r="B688" s="129" t="s">
        <v>537</v>
      </c>
      <c r="C688" s="188">
        <v>76</v>
      </c>
      <c r="D688" s="188">
        <v>86</v>
      </c>
      <c r="E688" s="194">
        <v>119</v>
      </c>
      <c r="F688" s="182">
        <f t="shared" si="31"/>
        <v>1.5657894736842106</v>
      </c>
      <c r="G688" s="182">
        <f t="shared" si="32"/>
        <v>1.3837209302325582</v>
      </c>
      <c r="H688" s="182"/>
      <c r="I688" s="150">
        <v>119</v>
      </c>
    </row>
    <row r="689" spans="1:9" s="106" customFormat="1" ht="13.5" customHeight="1">
      <c r="A689" s="128">
        <v>2100717</v>
      </c>
      <c r="B689" s="129" t="s">
        <v>538</v>
      </c>
      <c r="C689" s="188">
        <v>1602</v>
      </c>
      <c r="D689" s="188">
        <v>2064</v>
      </c>
      <c r="E689" s="194">
        <v>3273</v>
      </c>
      <c r="F689" s="182">
        <f t="shared" si="31"/>
        <v>2.0430711610486894</v>
      </c>
      <c r="G689" s="182">
        <f t="shared" si="32"/>
        <v>1.5857558139534884</v>
      </c>
      <c r="H689" s="182"/>
      <c r="I689" s="150">
        <v>19</v>
      </c>
    </row>
    <row r="690" spans="1:9" s="106" customFormat="1" ht="13.5" customHeight="1">
      <c r="A690" s="128">
        <v>2100799</v>
      </c>
      <c r="B690" s="129" t="s">
        <v>539</v>
      </c>
      <c r="C690" s="188">
        <v>231</v>
      </c>
      <c r="D690" s="188">
        <v>132</v>
      </c>
      <c r="E690" s="194">
        <v>825</v>
      </c>
      <c r="F690" s="182">
        <f t="shared" si="31"/>
        <v>3.5714285714285716</v>
      </c>
      <c r="G690" s="182">
        <f t="shared" si="32"/>
        <v>6.25</v>
      </c>
      <c r="H690" s="182"/>
      <c r="I690" s="150">
        <v>825</v>
      </c>
    </row>
    <row r="691" spans="1:9" s="106" customFormat="1" ht="13.5" customHeight="1">
      <c r="A691" s="128">
        <v>21011</v>
      </c>
      <c r="B691" s="129" t="s">
        <v>540</v>
      </c>
      <c r="C691" s="185">
        <v>408</v>
      </c>
      <c r="D691" s="185"/>
      <c r="E691" s="186">
        <v>268</v>
      </c>
      <c r="F691" s="182">
        <f t="shared" si="31"/>
        <v>0.6568627450980392</v>
      </c>
      <c r="G691" s="182">
        <f t="shared" si="32"/>
      </c>
      <c r="H691" s="182"/>
      <c r="I691" s="135">
        <v>268</v>
      </c>
    </row>
    <row r="692" spans="1:9" s="106" customFormat="1" ht="13.5" customHeight="1">
      <c r="A692" s="128">
        <v>2101101</v>
      </c>
      <c r="B692" s="129" t="s">
        <v>541</v>
      </c>
      <c r="C692" s="188">
        <v>408</v>
      </c>
      <c r="D692" s="188"/>
      <c r="E692" s="194">
        <v>102</v>
      </c>
      <c r="F692" s="182">
        <f t="shared" si="31"/>
        <v>0.25</v>
      </c>
      <c r="G692" s="182">
        <f t="shared" si="32"/>
      </c>
      <c r="H692" s="182"/>
      <c r="I692" s="150">
        <v>102</v>
      </c>
    </row>
    <row r="693" spans="1:9" s="106" customFormat="1" ht="13.5" customHeight="1">
      <c r="A693" s="128">
        <v>2101102</v>
      </c>
      <c r="B693" s="129" t="s">
        <v>542</v>
      </c>
      <c r="C693" s="188"/>
      <c r="D693" s="188"/>
      <c r="E693" s="194">
        <v>130</v>
      </c>
      <c r="F693" s="182">
        <f t="shared" si="31"/>
      </c>
      <c r="G693" s="182">
        <f t="shared" si="32"/>
      </c>
      <c r="H693" s="182"/>
      <c r="I693" s="150">
        <v>130</v>
      </c>
    </row>
    <row r="694" spans="1:9" s="106" customFormat="1" ht="13.5" customHeight="1">
      <c r="A694" s="128">
        <v>2101103</v>
      </c>
      <c r="B694" s="129" t="s">
        <v>543</v>
      </c>
      <c r="C694" s="188"/>
      <c r="D694" s="188"/>
      <c r="E694" s="194">
        <v>36</v>
      </c>
      <c r="F694" s="182">
        <f t="shared" si="31"/>
      </c>
      <c r="G694" s="182">
        <f t="shared" si="32"/>
      </c>
      <c r="H694" s="182"/>
      <c r="I694" s="150">
        <v>36</v>
      </c>
    </row>
    <row r="695" spans="1:9" s="106" customFormat="1" ht="13.5" customHeight="1">
      <c r="A695" s="128">
        <v>2101199</v>
      </c>
      <c r="B695" s="129" t="s">
        <v>544</v>
      </c>
      <c r="C695" s="188"/>
      <c r="D695" s="188"/>
      <c r="E695" s="194"/>
      <c r="F695" s="182">
        <f t="shared" si="31"/>
      </c>
      <c r="G695" s="182">
        <f t="shared" si="32"/>
      </c>
      <c r="H695" s="182"/>
      <c r="I695" s="150"/>
    </row>
    <row r="696" spans="1:9" s="106" customFormat="1" ht="13.5" customHeight="1">
      <c r="A696" s="128">
        <v>21012</v>
      </c>
      <c r="B696" s="129" t="s">
        <v>545</v>
      </c>
      <c r="C696" s="185">
        <v>1020</v>
      </c>
      <c r="D696" s="185"/>
      <c r="E696" s="186">
        <v>1845</v>
      </c>
      <c r="F696" s="182">
        <f t="shared" si="31"/>
        <v>1.8088235294117647</v>
      </c>
      <c r="G696" s="182">
        <f t="shared" si="32"/>
      </c>
      <c r="H696" s="182"/>
      <c r="I696" s="135">
        <v>1845</v>
      </c>
    </row>
    <row r="697" spans="1:9" s="106" customFormat="1" ht="13.5" customHeight="1">
      <c r="A697" s="128">
        <v>2101201</v>
      </c>
      <c r="B697" s="129" t="s">
        <v>546</v>
      </c>
      <c r="C697" s="188"/>
      <c r="D697" s="188"/>
      <c r="E697" s="194"/>
      <c r="F697" s="182">
        <f t="shared" si="31"/>
      </c>
      <c r="G697" s="182">
        <f t="shared" si="32"/>
      </c>
      <c r="H697" s="182"/>
      <c r="I697" s="150"/>
    </row>
    <row r="698" spans="1:9" s="106" customFormat="1" ht="13.5" customHeight="1">
      <c r="A698" s="128">
        <v>2101202</v>
      </c>
      <c r="B698" s="129" t="s">
        <v>547</v>
      </c>
      <c r="C698" s="188">
        <v>1020</v>
      </c>
      <c r="D698" s="188"/>
      <c r="E698" s="194">
        <v>1845</v>
      </c>
      <c r="F698" s="182">
        <f t="shared" si="31"/>
        <v>1.8088235294117647</v>
      </c>
      <c r="G698" s="182">
        <f t="shared" si="32"/>
      </c>
      <c r="H698" s="182"/>
      <c r="I698" s="150">
        <v>1845</v>
      </c>
    </row>
    <row r="699" spans="1:9" s="106" customFormat="1" ht="13.5" customHeight="1">
      <c r="A699" s="128">
        <v>2101299</v>
      </c>
      <c r="B699" s="129" t="s">
        <v>548</v>
      </c>
      <c r="C699" s="188"/>
      <c r="D699" s="188"/>
      <c r="E699" s="195"/>
      <c r="F699" s="182">
        <f t="shared" si="31"/>
      </c>
      <c r="G699" s="182">
        <f t="shared" si="32"/>
      </c>
      <c r="H699" s="182"/>
      <c r="I699" s="151"/>
    </row>
    <row r="700" spans="1:9" s="106" customFormat="1" ht="13.5" customHeight="1">
      <c r="A700" s="128">
        <v>21013</v>
      </c>
      <c r="B700" s="129" t="s">
        <v>549</v>
      </c>
      <c r="C700" s="185">
        <v>174</v>
      </c>
      <c r="D700" s="185"/>
      <c r="E700" s="186">
        <v>480</v>
      </c>
      <c r="F700" s="182">
        <f t="shared" si="31"/>
        <v>2.7586206896551726</v>
      </c>
      <c r="G700" s="182">
        <f t="shared" si="32"/>
      </c>
      <c r="H700" s="182"/>
      <c r="I700" s="135">
        <v>480</v>
      </c>
    </row>
    <row r="701" spans="1:9" s="106" customFormat="1" ht="13.5" customHeight="1">
      <c r="A701" s="128">
        <v>2101301</v>
      </c>
      <c r="B701" s="129" t="s">
        <v>550</v>
      </c>
      <c r="C701" s="188">
        <v>159</v>
      </c>
      <c r="D701" s="188"/>
      <c r="E701" s="194">
        <v>480</v>
      </c>
      <c r="F701" s="182">
        <f t="shared" si="31"/>
        <v>3.018867924528302</v>
      </c>
      <c r="G701" s="182">
        <f t="shared" si="32"/>
      </c>
      <c r="H701" s="182"/>
      <c r="I701" s="150">
        <v>480</v>
      </c>
    </row>
    <row r="702" spans="1:9" s="106" customFormat="1" ht="13.5" customHeight="1">
      <c r="A702" s="128">
        <v>2101302</v>
      </c>
      <c r="B702" s="129" t="s">
        <v>551</v>
      </c>
      <c r="C702" s="188">
        <v>15</v>
      </c>
      <c r="D702" s="188"/>
      <c r="E702" s="194"/>
      <c r="F702" s="182">
        <f t="shared" si="31"/>
        <v>0</v>
      </c>
      <c r="G702" s="182">
        <f t="shared" si="32"/>
      </c>
      <c r="H702" s="182"/>
      <c r="I702" s="150"/>
    </row>
    <row r="703" spans="1:9" s="106" customFormat="1" ht="13.5" customHeight="1">
      <c r="A703" s="128">
        <v>2101399</v>
      </c>
      <c r="B703" s="129" t="s">
        <v>552</v>
      </c>
      <c r="C703" s="188"/>
      <c r="D703" s="188"/>
      <c r="E703" s="194"/>
      <c r="F703" s="182">
        <f t="shared" si="31"/>
      </c>
      <c r="G703" s="182">
        <f t="shared" si="32"/>
      </c>
      <c r="H703" s="182"/>
      <c r="I703" s="150"/>
    </row>
    <row r="704" spans="1:9" s="106" customFormat="1" ht="13.5" customHeight="1">
      <c r="A704" s="128">
        <v>21014</v>
      </c>
      <c r="B704" s="129" t="s">
        <v>553</v>
      </c>
      <c r="C704" s="185">
        <v>34</v>
      </c>
      <c r="D704" s="185">
        <v>29</v>
      </c>
      <c r="E704" s="186">
        <v>20</v>
      </c>
      <c r="F704" s="182">
        <f t="shared" si="31"/>
        <v>0.5882352941176471</v>
      </c>
      <c r="G704" s="182">
        <f t="shared" si="32"/>
        <v>0.6896551724137931</v>
      </c>
      <c r="H704" s="182"/>
      <c r="I704" s="135"/>
    </row>
    <row r="705" spans="1:9" s="106" customFormat="1" ht="13.5" customHeight="1">
      <c r="A705" s="128">
        <v>2101401</v>
      </c>
      <c r="B705" s="129" t="s">
        <v>554</v>
      </c>
      <c r="C705" s="188">
        <v>34</v>
      </c>
      <c r="D705" s="188">
        <v>29</v>
      </c>
      <c r="E705" s="194">
        <v>20</v>
      </c>
      <c r="F705" s="182">
        <f t="shared" si="31"/>
        <v>0.5882352941176471</v>
      </c>
      <c r="G705" s="182">
        <f t="shared" si="32"/>
        <v>0.6896551724137931</v>
      </c>
      <c r="H705" s="182"/>
      <c r="I705" s="150"/>
    </row>
    <row r="706" spans="1:9" s="106" customFormat="1" ht="13.5" customHeight="1">
      <c r="A706" s="128">
        <v>2101499</v>
      </c>
      <c r="B706" s="129" t="s">
        <v>555</v>
      </c>
      <c r="C706" s="188"/>
      <c r="D706" s="188"/>
      <c r="E706" s="194"/>
      <c r="F706" s="182">
        <f t="shared" si="31"/>
      </c>
      <c r="G706" s="182">
        <f t="shared" si="32"/>
      </c>
      <c r="H706" s="182"/>
      <c r="I706" s="150"/>
    </row>
    <row r="707" spans="1:9" s="106" customFormat="1" ht="13.5" customHeight="1">
      <c r="A707" s="128">
        <v>21015</v>
      </c>
      <c r="B707" s="129" t="s">
        <v>556</v>
      </c>
      <c r="C707" s="185">
        <v>339</v>
      </c>
      <c r="D707" s="185">
        <v>464</v>
      </c>
      <c r="E707" s="186">
        <v>738</v>
      </c>
      <c r="F707" s="182">
        <f t="shared" si="31"/>
        <v>2.1769911504424777</v>
      </c>
      <c r="G707" s="182">
        <f t="shared" si="32"/>
        <v>1.5905172413793103</v>
      </c>
      <c r="H707" s="182"/>
      <c r="I707" s="135">
        <v>738</v>
      </c>
    </row>
    <row r="708" spans="1:9" s="106" customFormat="1" ht="13.5" customHeight="1">
      <c r="A708" s="128">
        <v>2101501</v>
      </c>
      <c r="B708" s="129" t="s">
        <v>43</v>
      </c>
      <c r="C708" s="188">
        <v>63</v>
      </c>
      <c r="D708" s="188">
        <v>46</v>
      </c>
      <c r="E708" s="194">
        <v>16</v>
      </c>
      <c r="F708" s="182">
        <f t="shared" si="31"/>
        <v>0.25396825396825395</v>
      </c>
      <c r="G708" s="182">
        <f t="shared" si="32"/>
        <v>0.34782608695652173</v>
      </c>
      <c r="H708" s="182"/>
      <c r="I708" s="150">
        <v>16</v>
      </c>
    </row>
    <row r="709" spans="1:9" s="106" customFormat="1" ht="13.5" customHeight="1">
      <c r="A709" s="128">
        <v>2101502</v>
      </c>
      <c r="B709" s="129" t="s">
        <v>44</v>
      </c>
      <c r="C709" s="188"/>
      <c r="D709" s="188">
        <v>7</v>
      </c>
      <c r="E709" s="194"/>
      <c r="F709" s="182">
        <f t="shared" si="31"/>
      </c>
      <c r="G709" s="182">
        <f t="shared" si="32"/>
        <v>0</v>
      </c>
      <c r="H709" s="182"/>
      <c r="I709" s="150"/>
    </row>
    <row r="710" spans="1:9" s="106" customFormat="1" ht="13.5" customHeight="1">
      <c r="A710" s="128">
        <v>2101503</v>
      </c>
      <c r="B710" s="129" t="s">
        <v>45</v>
      </c>
      <c r="C710" s="188"/>
      <c r="D710" s="188"/>
      <c r="E710" s="194"/>
      <c r="F710" s="182">
        <f t="shared" si="31"/>
      </c>
      <c r="G710" s="182">
        <f t="shared" si="32"/>
      </c>
      <c r="H710" s="182"/>
      <c r="I710" s="150"/>
    </row>
    <row r="711" spans="1:9" s="106" customFormat="1" ht="13.5" customHeight="1">
      <c r="A711" s="128">
        <v>2101504</v>
      </c>
      <c r="B711" s="129" t="s">
        <v>84</v>
      </c>
      <c r="C711" s="188"/>
      <c r="D711" s="188"/>
      <c r="E711" s="194"/>
      <c r="F711" s="182">
        <f t="shared" si="31"/>
      </c>
      <c r="G711" s="182">
        <f t="shared" si="32"/>
      </c>
      <c r="H711" s="182"/>
      <c r="I711" s="150"/>
    </row>
    <row r="712" spans="1:9" s="106" customFormat="1" ht="13.5" customHeight="1">
      <c r="A712" s="128">
        <v>2101505</v>
      </c>
      <c r="B712" s="129" t="s">
        <v>557</v>
      </c>
      <c r="C712" s="188"/>
      <c r="D712" s="188"/>
      <c r="E712" s="194"/>
      <c r="F712" s="182">
        <f t="shared" si="31"/>
      </c>
      <c r="G712" s="182">
        <f t="shared" si="32"/>
      </c>
      <c r="H712" s="182"/>
      <c r="I712" s="150"/>
    </row>
    <row r="713" spans="1:9" s="106" customFormat="1" ht="13.5" customHeight="1">
      <c r="A713" s="128">
        <v>2101506</v>
      </c>
      <c r="B713" s="129" t="s">
        <v>558</v>
      </c>
      <c r="C713" s="188"/>
      <c r="D713" s="188"/>
      <c r="E713" s="194"/>
      <c r="F713" s="182">
        <f t="shared" si="31"/>
      </c>
      <c r="G713" s="182">
        <f t="shared" si="32"/>
      </c>
      <c r="H713" s="182"/>
      <c r="I713" s="150"/>
    </row>
    <row r="714" spans="1:9" s="106" customFormat="1" ht="13.5" customHeight="1">
      <c r="A714" s="128">
        <v>2101550</v>
      </c>
      <c r="B714" s="129" t="s">
        <v>52</v>
      </c>
      <c r="C714" s="188">
        <v>274</v>
      </c>
      <c r="D714" s="188">
        <v>380</v>
      </c>
      <c r="E714" s="194">
        <v>405</v>
      </c>
      <c r="F714" s="182">
        <f t="shared" si="31"/>
        <v>1.4781021897810218</v>
      </c>
      <c r="G714" s="182">
        <f t="shared" si="32"/>
        <v>1.0657894736842106</v>
      </c>
      <c r="H714" s="182"/>
      <c r="I714" s="150">
        <v>405</v>
      </c>
    </row>
    <row r="715" spans="1:9" s="106" customFormat="1" ht="13.5" customHeight="1">
      <c r="A715" s="128">
        <v>2101599</v>
      </c>
      <c r="B715" s="129" t="s">
        <v>559</v>
      </c>
      <c r="C715" s="188">
        <v>2</v>
      </c>
      <c r="D715" s="188">
        <v>31</v>
      </c>
      <c r="E715" s="194">
        <v>317</v>
      </c>
      <c r="F715" s="182">
        <f t="shared" si="31"/>
        <v>158.5</v>
      </c>
      <c r="G715" s="182">
        <f t="shared" si="32"/>
        <v>10.225806451612904</v>
      </c>
      <c r="H715" s="182"/>
      <c r="I715" s="150">
        <v>317</v>
      </c>
    </row>
    <row r="716" spans="1:9" s="106" customFormat="1" ht="13.5" customHeight="1">
      <c r="A716" s="128">
        <v>21016</v>
      </c>
      <c r="B716" s="129" t="s">
        <v>560</v>
      </c>
      <c r="C716" s="185"/>
      <c r="D716" s="185"/>
      <c r="E716" s="186"/>
      <c r="F716" s="182">
        <f t="shared" si="31"/>
      </c>
      <c r="G716" s="182">
        <f t="shared" si="32"/>
      </c>
      <c r="H716" s="182"/>
      <c r="I716" s="135"/>
    </row>
    <row r="717" spans="1:9" s="106" customFormat="1" ht="13.5" customHeight="1">
      <c r="A717" s="128">
        <v>2101601</v>
      </c>
      <c r="B717" s="129" t="s">
        <v>561</v>
      </c>
      <c r="C717" s="188"/>
      <c r="D717" s="188"/>
      <c r="E717" s="194"/>
      <c r="F717" s="182">
        <f t="shared" si="31"/>
      </c>
      <c r="G717" s="182">
        <f t="shared" si="32"/>
      </c>
      <c r="H717" s="182"/>
      <c r="I717" s="150"/>
    </row>
    <row r="718" spans="1:9" s="106" customFormat="1" ht="13.5" customHeight="1">
      <c r="A718" s="128">
        <v>21099</v>
      </c>
      <c r="B718" s="155" t="s">
        <v>562</v>
      </c>
      <c r="C718" s="185">
        <v>67</v>
      </c>
      <c r="D718" s="185">
        <v>265</v>
      </c>
      <c r="E718" s="186">
        <v>56</v>
      </c>
      <c r="F718" s="182">
        <f t="shared" si="31"/>
        <v>0.835820895522388</v>
      </c>
      <c r="G718" s="182">
        <f t="shared" si="32"/>
        <v>0.21132075471698114</v>
      </c>
      <c r="H718" s="182"/>
      <c r="I718" s="135">
        <v>56</v>
      </c>
    </row>
    <row r="719" spans="1:9" s="106" customFormat="1" ht="13.5" customHeight="1">
      <c r="A719" s="128">
        <v>2109999</v>
      </c>
      <c r="B719" s="155" t="s">
        <v>563</v>
      </c>
      <c r="C719" s="188">
        <v>67</v>
      </c>
      <c r="D719" s="188">
        <v>265</v>
      </c>
      <c r="E719" s="194">
        <v>56</v>
      </c>
      <c r="F719" s="182">
        <f t="shared" si="31"/>
        <v>0.835820895522388</v>
      </c>
      <c r="G719" s="182">
        <f t="shared" si="32"/>
        <v>0.21132075471698114</v>
      </c>
      <c r="H719" s="182"/>
      <c r="I719" s="150">
        <v>56</v>
      </c>
    </row>
    <row r="720" spans="1:9" s="106" customFormat="1" ht="13.5" customHeight="1">
      <c r="A720" s="128">
        <v>211</v>
      </c>
      <c r="B720" s="155" t="s">
        <v>564</v>
      </c>
      <c r="C720" s="180">
        <f>C721+C731+C735+C744+C751+C758+C764+C767+C770+C771+C772+C778+C779+C780+C791</f>
        <v>134</v>
      </c>
      <c r="D720" s="180">
        <f aca="true" t="shared" si="33" ref="D720:I720">D721+D731+D735+D744+D751+D758+D764+D767+D770+D771+D772+D778+D779+D780+D791</f>
        <v>1541</v>
      </c>
      <c r="E720" s="181">
        <f t="shared" si="33"/>
        <v>262</v>
      </c>
      <c r="F720" s="182">
        <f t="shared" si="31"/>
        <v>1.955223880597015</v>
      </c>
      <c r="G720" s="182">
        <f t="shared" si="32"/>
        <v>0.1700194678780013</v>
      </c>
      <c r="H720" s="183"/>
      <c r="I720" s="130">
        <f t="shared" si="33"/>
        <v>178</v>
      </c>
    </row>
    <row r="721" spans="1:9" s="106" customFormat="1" ht="13.5" customHeight="1">
      <c r="A721" s="128">
        <v>21101</v>
      </c>
      <c r="B721" s="155" t="s">
        <v>565</v>
      </c>
      <c r="C721" s="185">
        <v>107</v>
      </c>
      <c r="D721" s="185">
        <v>765</v>
      </c>
      <c r="E721" s="186">
        <v>178</v>
      </c>
      <c r="F721" s="182">
        <f t="shared" si="31"/>
        <v>1.6635514018691588</v>
      </c>
      <c r="G721" s="182">
        <f t="shared" si="32"/>
        <v>0.2326797385620915</v>
      </c>
      <c r="H721" s="182"/>
      <c r="I721" s="135">
        <v>178</v>
      </c>
    </row>
    <row r="722" spans="1:9" s="106" customFormat="1" ht="13.5" customHeight="1">
      <c r="A722" s="128">
        <v>2110101</v>
      </c>
      <c r="B722" s="155" t="s">
        <v>43</v>
      </c>
      <c r="C722" s="188">
        <v>33</v>
      </c>
      <c r="D722" s="188">
        <v>108</v>
      </c>
      <c r="E722" s="194">
        <v>69</v>
      </c>
      <c r="F722" s="182">
        <f t="shared" si="31"/>
        <v>2.090909090909091</v>
      </c>
      <c r="G722" s="182">
        <f t="shared" si="32"/>
        <v>0.6388888888888888</v>
      </c>
      <c r="H722" s="182"/>
      <c r="I722" s="150">
        <v>69</v>
      </c>
    </row>
    <row r="723" spans="1:9" s="106" customFormat="1" ht="13.5" customHeight="1">
      <c r="A723" s="128">
        <v>2110102</v>
      </c>
      <c r="B723" s="155" t="s">
        <v>44</v>
      </c>
      <c r="C723" s="188"/>
      <c r="D723" s="188">
        <v>221</v>
      </c>
      <c r="E723" s="194"/>
      <c r="F723" s="182">
        <f t="shared" si="31"/>
      </c>
      <c r="G723" s="182">
        <f t="shared" si="32"/>
        <v>0</v>
      </c>
      <c r="H723" s="182"/>
      <c r="I723" s="150"/>
    </row>
    <row r="724" spans="1:9" s="106" customFormat="1" ht="13.5" customHeight="1">
      <c r="A724" s="128">
        <v>2110103</v>
      </c>
      <c r="B724" s="155" t="s">
        <v>45</v>
      </c>
      <c r="C724" s="188"/>
      <c r="D724" s="188"/>
      <c r="E724" s="194"/>
      <c r="F724" s="182">
        <f t="shared" si="31"/>
      </c>
      <c r="G724" s="182">
        <f t="shared" si="32"/>
      </c>
      <c r="H724" s="182"/>
      <c r="I724" s="150"/>
    </row>
    <row r="725" spans="1:9" s="106" customFormat="1" ht="13.5" customHeight="1">
      <c r="A725" s="128">
        <v>2110104</v>
      </c>
      <c r="B725" s="155" t="s">
        <v>566</v>
      </c>
      <c r="C725" s="188"/>
      <c r="D725" s="188"/>
      <c r="E725" s="194"/>
      <c r="F725" s="182">
        <f t="shared" si="31"/>
      </c>
      <c r="G725" s="182">
        <f t="shared" si="32"/>
      </c>
      <c r="H725" s="182"/>
      <c r="I725" s="150"/>
    </row>
    <row r="726" spans="1:9" s="106" customFormat="1" ht="13.5" customHeight="1">
      <c r="A726" s="128">
        <v>2110105</v>
      </c>
      <c r="B726" s="155" t="s">
        <v>567</v>
      </c>
      <c r="C726" s="188"/>
      <c r="D726" s="188"/>
      <c r="E726" s="194"/>
      <c r="F726" s="182">
        <f t="shared" si="31"/>
      </c>
      <c r="G726" s="182">
        <f t="shared" si="32"/>
      </c>
      <c r="H726" s="182"/>
      <c r="I726" s="150"/>
    </row>
    <row r="727" spans="1:9" s="106" customFormat="1" ht="13.5" customHeight="1">
      <c r="A727" s="128">
        <v>2110106</v>
      </c>
      <c r="B727" s="155" t="s">
        <v>568</v>
      </c>
      <c r="C727" s="188"/>
      <c r="D727" s="188"/>
      <c r="E727" s="194"/>
      <c r="F727" s="182">
        <f t="shared" si="31"/>
      </c>
      <c r="G727" s="182">
        <f t="shared" si="32"/>
      </c>
      <c r="H727" s="182"/>
      <c r="I727" s="150"/>
    </row>
    <row r="728" spans="1:9" s="106" customFormat="1" ht="13.5" customHeight="1">
      <c r="A728" s="128">
        <v>2110107</v>
      </c>
      <c r="B728" s="155" t="s">
        <v>569</v>
      </c>
      <c r="C728" s="188"/>
      <c r="D728" s="188"/>
      <c r="E728" s="194"/>
      <c r="F728" s="182">
        <f t="shared" si="31"/>
      </c>
      <c r="G728" s="182">
        <f t="shared" si="32"/>
      </c>
      <c r="H728" s="182"/>
      <c r="I728" s="150"/>
    </row>
    <row r="729" spans="1:9" s="106" customFormat="1" ht="13.5" customHeight="1">
      <c r="A729" s="128">
        <v>2110108</v>
      </c>
      <c r="B729" s="155" t="s">
        <v>570</v>
      </c>
      <c r="C729" s="188"/>
      <c r="D729" s="188"/>
      <c r="E729" s="194"/>
      <c r="F729" s="182">
        <f t="shared" si="31"/>
      </c>
      <c r="G729" s="182">
        <f t="shared" si="32"/>
      </c>
      <c r="H729" s="182"/>
      <c r="I729" s="150"/>
    </row>
    <row r="730" spans="1:9" s="106" customFormat="1" ht="13.5" customHeight="1">
      <c r="A730" s="128">
        <v>2110199</v>
      </c>
      <c r="B730" s="155" t="s">
        <v>571</v>
      </c>
      <c r="C730" s="188">
        <v>74</v>
      </c>
      <c r="D730" s="188">
        <v>436</v>
      </c>
      <c r="E730" s="194">
        <v>109</v>
      </c>
      <c r="F730" s="182">
        <f t="shared" si="31"/>
        <v>1.472972972972973</v>
      </c>
      <c r="G730" s="182">
        <f t="shared" si="32"/>
        <v>0.25</v>
      </c>
      <c r="H730" s="182"/>
      <c r="I730" s="150">
        <v>109</v>
      </c>
    </row>
    <row r="731" spans="1:9" s="106" customFormat="1" ht="13.5" customHeight="1">
      <c r="A731" s="128">
        <v>21102</v>
      </c>
      <c r="B731" s="155" t="s">
        <v>572</v>
      </c>
      <c r="C731" s="185"/>
      <c r="D731" s="185"/>
      <c r="E731" s="186"/>
      <c r="F731" s="182">
        <f t="shared" si="31"/>
      </c>
      <c r="G731" s="182">
        <f t="shared" si="32"/>
      </c>
      <c r="H731" s="182"/>
      <c r="I731" s="135"/>
    </row>
    <row r="732" spans="1:9" s="106" customFormat="1" ht="13.5" customHeight="1">
      <c r="A732" s="128">
        <v>2110203</v>
      </c>
      <c r="B732" s="155" t="s">
        <v>573</v>
      </c>
      <c r="C732" s="188"/>
      <c r="D732" s="188"/>
      <c r="E732" s="194"/>
      <c r="F732" s="182">
        <f t="shared" si="31"/>
      </c>
      <c r="G732" s="182">
        <f t="shared" si="32"/>
      </c>
      <c r="H732" s="182"/>
      <c r="I732" s="150"/>
    </row>
    <row r="733" spans="1:9" s="106" customFormat="1" ht="13.5" customHeight="1">
      <c r="A733" s="128">
        <v>2110204</v>
      </c>
      <c r="B733" s="155" t="s">
        <v>574</v>
      </c>
      <c r="C733" s="188"/>
      <c r="D733" s="188"/>
      <c r="E733" s="194"/>
      <c r="F733" s="182">
        <f t="shared" si="31"/>
      </c>
      <c r="G733" s="182">
        <f t="shared" si="32"/>
      </c>
      <c r="H733" s="182"/>
      <c r="I733" s="150"/>
    </row>
    <row r="734" spans="1:9" s="106" customFormat="1" ht="13.5" customHeight="1">
      <c r="A734" s="128">
        <v>2110299</v>
      </c>
      <c r="B734" s="155" t="s">
        <v>575</v>
      </c>
      <c r="C734" s="188"/>
      <c r="D734" s="188"/>
      <c r="E734" s="194"/>
      <c r="F734" s="182">
        <f t="shared" si="31"/>
      </c>
      <c r="G734" s="182">
        <f t="shared" si="32"/>
      </c>
      <c r="H734" s="182"/>
      <c r="I734" s="150"/>
    </row>
    <row r="735" spans="1:9" s="106" customFormat="1" ht="13.5" customHeight="1">
      <c r="A735" s="128">
        <v>21103</v>
      </c>
      <c r="B735" s="155" t="s">
        <v>576</v>
      </c>
      <c r="C735" s="185"/>
      <c r="D735" s="185">
        <v>555</v>
      </c>
      <c r="E735" s="186"/>
      <c r="F735" s="182">
        <f t="shared" si="31"/>
      </c>
      <c r="G735" s="182">
        <f t="shared" si="32"/>
        <v>0</v>
      </c>
      <c r="H735" s="182"/>
      <c r="I735" s="135"/>
    </row>
    <row r="736" spans="1:9" s="106" customFormat="1" ht="13.5" customHeight="1">
      <c r="A736" s="128">
        <v>2110301</v>
      </c>
      <c r="B736" s="155" t="s">
        <v>577</v>
      </c>
      <c r="C736" s="188"/>
      <c r="D736" s="188"/>
      <c r="E736" s="194"/>
      <c r="F736" s="182">
        <f t="shared" si="31"/>
      </c>
      <c r="G736" s="182">
        <f t="shared" si="32"/>
      </c>
      <c r="H736" s="182"/>
      <c r="I736" s="150"/>
    </row>
    <row r="737" spans="1:9" s="106" customFormat="1" ht="13.5" customHeight="1">
      <c r="A737" s="128">
        <v>2110302</v>
      </c>
      <c r="B737" s="155" t="s">
        <v>578</v>
      </c>
      <c r="C737" s="188"/>
      <c r="D737" s="188">
        <v>87</v>
      </c>
      <c r="E737" s="194"/>
      <c r="F737" s="182">
        <f t="shared" si="31"/>
      </c>
      <c r="G737" s="182">
        <f t="shared" si="32"/>
        <v>0</v>
      </c>
      <c r="H737" s="182"/>
      <c r="I737" s="150"/>
    </row>
    <row r="738" spans="1:9" s="106" customFormat="1" ht="13.5" customHeight="1">
      <c r="A738" s="128">
        <v>2110303</v>
      </c>
      <c r="B738" s="155" t="s">
        <v>579</v>
      </c>
      <c r="C738" s="188"/>
      <c r="D738" s="188"/>
      <c r="E738" s="194"/>
      <c r="F738" s="182">
        <f aca="true" t="shared" si="34" ref="F738:F801">_xlfn.IFERROR((E738/C738)*100%,"")</f>
      </c>
      <c r="G738" s="182">
        <f aca="true" t="shared" si="35" ref="G738:G801">_xlfn.IFERROR((E738/D738)*100%,"")</f>
      </c>
      <c r="H738" s="182"/>
      <c r="I738" s="150"/>
    </row>
    <row r="739" spans="1:9" s="106" customFormat="1" ht="13.5" customHeight="1">
      <c r="A739" s="128">
        <v>2110304</v>
      </c>
      <c r="B739" s="155" t="s">
        <v>580</v>
      </c>
      <c r="C739" s="188"/>
      <c r="D739" s="188">
        <v>468</v>
      </c>
      <c r="E739" s="194"/>
      <c r="F739" s="182">
        <f t="shared" si="34"/>
      </c>
      <c r="G739" s="182">
        <f t="shared" si="35"/>
        <v>0</v>
      </c>
      <c r="H739" s="182"/>
      <c r="I739" s="150"/>
    </row>
    <row r="740" spans="1:9" s="106" customFormat="1" ht="13.5" customHeight="1">
      <c r="A740" s="128">
        <v>2110305</v>
      </c>
      <c r="B740" s="155" t="s">
        <v>581</v>
      </c>
      <c r="C740" s="188"/>
      <c r="D740" s="188"/>
      <c r="E740" s="194"/>
      <c r="F740" s="182">
        <f t="shared" si="34"/>
      </c>
      <c r="G740" s="182">
        <f t="shared" si="35"/>
      </c>
      <c r="H740" s="182"/>
      <c r="I740" s="150"/>
    </row>
    <row r="741" spans="1:9" s="106" customFormat="1" ht="13.5" customHeight="1">
      <c r="A741" s="128">
        <v>2110306</v>
      </c>
      <c r="B741" s="155" t="s">
        <v>582</v>
      </c>
      <c r="C741" s="188"/>
      <c r="D741" s="188"/>
      <c r="E741" s="194"/>
      <c r="F741" s="182">
        <f t="shared" si="34"/>
      </c>
      <c r="G741" s="182">
        <f t="shared" si="35"/>
      </c>
      <c r="H741" s="182"/>
      <c r="I741" s="150"/>
    </row>
    <row r="742" spans="1:9" s="106" customFormat="1" ht="13.5" customHeight="1">
      <c r="A742" s="128">
        <v>2110307</v>
      </c>
      <c r="B742" s="155" t="s">
        <v>583</v>
      </c>
      <c r="C742" s="188"/>
      <c r="D742" s="188"/>
      <c r="E742" s="194"/>
      <c r="F742" s="182">
        <f t="shared" si="34"/>
      </c>
      <c r="G742" s="182">
        <f t="shared" si="35"/>
      </c>
      <c r="H742" s="182"/>
      <c r="I742" s="150"/>
    </row>
    <row r="743" spans="1:9" s="106" customFormat="1" ht="13.5" customHeight="1">
      <c r="A743" s="128">
        <v>2110399</v>
      </c>
      <c r="B743" s="155" t="s">
        <v>584</v>
      </c>
      <c r="C743" s="188"/>
      <c r="D743" s="188"/>
      <c r="E743" s="194"/>
      <c r="F743" s="182">
        <f t="shared" si="34"/>
      </c>
      <c r="G743" s="182">
        <f t="shared" si="35"/>
      </c>
      <c r="H743" s="182"/>
      <c r="I743" s="150"/>
    </row>
    <row r="744" spans="1:9" s="106" customFormat="1" ht="13.5" customHeight="1">
      <c r="A744" s="128">
        <v>21104</v>
      </c>
      <c r="B744" s="155" t="s">
        <v>585</v>
      </c>
      <c r="C744" s="185">
        <v>15</v>
      </c>
      <c r="D744" s="185">
        <v>181</v>
      </c>
      <c r="E744" s="186">
        <v>84</v>
      </c>
      <c r="F744" s="182">
        <f t="shared" si="34"/>
        <v>5.6</v>
      </c>
      <c r="G744" s="182">
        <f t="shared" si="35"/>
        <v>0.46408839779005523</v>
      </c>
      <c r="H744" s="182"/>
      <c r="I744" s="135"/>
    </row>
    <row r="745" spans="1:9" s="106" customFormat="1" ht="13.5" customHeight="1">
      <c r="A745" s="128">
        <v>2110401</v>
      </c>
      <c r="B745" s="155" t="s">
        <v>586</v>
      </c>
      <c r="C745" s="188"/>
      <c r="D745" s="188"/>
      <c r="E745" s="194"/>
      <c r="F745" s="182">
        <f t="shared" si="34"/>
      </c>
      <c r="G745" s="182">
        <f t="shared" si="35"/>
      </c>
      <c r="H745" s="182"/>
      <c r="I745" s="150"/>
    </row>
    <row r="746" spans="1:9" s="106" customFormat="1" ht="13.5" customHeight="1">
      <c r="A746" s="128">
        <v>2110402</v>
      </c>
      <c r="B746" s="155" t="s">
        <v>587</v>
      </c>
      <c r="C746" s="188"/>
      <c r="D746" s="188">
        <v>181</v>
      </c>
      <c r="E746" s="194"/>
      <c r="F746" s="182">
        <f t="shared" si="34"/>
      </c>
      <c r="G746" s="182">
        <f t="shared" si="35"/>
        <v>0</v>
      </c>
      <c r="H746" s="182"/>
      <c r="I746" s="150"/>
    </row>
    <row r="747" spans="1:9" s="106" customFormat="1" ht="13.5" customHeight="1">
      <c r="A747" s="128">
        <v>2110404</v>
      </c>
      <c r="B747" s="155" t="s">
        <v>588</v>
      </c>
      <c r="C747" s="188"/>
      <c r="D747" s="188"/>
      <c r="E747" s="194"/>
      <c r="F747" s="182">
        <f t="shared" si="34"/>
      </c>
      <c r="G747" s="182">
        <f t="shared" si="35"/>
      </c>
      <c r="H747" s="182"/>
      <c r="I747" s="150"/>
    </row>
    <row r="748" spans="1:9" s="106" customFormat="1" ht="13.5" customHeight="1">
      <c r="A748" s="128">
        <v>2110405</v>
      </c>
      <c r="B748" s="155" t="s">
        <v>589</v>
      </c>
      <c r="C748" s="188">
        <v>15</v>
      </c>
      <c r="D748" s="188"/>
      <c r="E748" s="194">
        <v>84</v>
      </c>
      <c r="F748" s="182">
        <f t="shared" si="34"/>
        <v>5.6</v>
      </c>
      <c r="G748" s="182">
        <f t="shared" si="35"/>
      </c>
      <c r="H748" s="182"/>
      <c r="I748" s="150"/>
    </row>
    <row r="749" spans="1:9" s="106" customFormat="1" ht="13.5" customHeight="1">
      <c r="A749" s="128">
        <v>2110406</v>
      </c>
      <c r="B749" s="155" t="s">
        <v>590</v>
      </c>
      <c r="C749" s="188"/>
      <c r="D749" s="188"/>
      <c r="E749" s="194"/>
      <c r="F749" s="182">
        <f t="shared" si="34"/>
      </c>
      <c r="G749" s="182">
        <f t="shared" si="35"/>
      </c>
      <c r="H749" s="182"/>
      <c r="I749" s="150"/>
    </row>
    <row r="750" spans="1:9" s="106" customFormat="1" ht="13.5" customHeight="1">
      <c r="A750" s="128">
        <v>2110499</v>
      </c>
      <c r="B750" s="155" t="s">
        <v>591</v>
      </c>
      <c r="C750" s="188"/>
      <c r="D750" s="188"/>
      <c r="E750" s="194"/>
      <c r="F750" s="182">
        <f t="shared" si="34"/>
      </c>
      <c r="G750" s="182">
        <f t="shared" si="35"/>
      </c>
      <c r="H750" s="182"/>
      <c r="I750" s="150"/>
    </row>
    <row r="751" spans="1:9" s="106" customFormat="1" ht="13.5" customHeight="1">
      <c r="A751" s="128">
        <v>21105</v>
      </c>
      <c r="B751" s="155" t="s">
        <v>592</v>
      </c>
      <c r="C751" s="185">
        <v>12</v>
      </c>
      <c r="D751" s="185"/>
      <c r="E751" s="186"/>
      <c r="F751" s="182">
        <f t="shared" si="34"/>
        <v>0</v>
      </c>
      <c r="G751" s="182">
        <f t="shared" si="35"/>
      </c>
      <c r="H751" s="182"/>
      <c r="I751" s="135"/>
    </row>
    <row r="752" spans="1:9" s="106" customFormat="1" ht="13.5" customHeight="1">
      <c r="A752" s="128">
        <v>2110501</v>
      </c>
      <c r="B752" s="155" t="s">
        <v>593</v>
      </c>
      <c r="C752" s="188"/>
      <c r="D752" s="188"/>
      <c r="E752" s="194"/>
      <c r="F752" s="182">
        <f t="shared" si="34"/>
      </c>
      <c r="G752" s="182">
        <f t="shared" si="35"/>
      </c>
      <c r="H752" s="182"/>
      <c r="I752" s="150"/>
    </row>
    <row r="753" spans="1:9" s="106" customFormat="1" ht="13.5" customHeight="1">
      <c r="A753" s="128">
        <v>2110502</v>
      </c>
      <c r="B753" s="155" t="s">
        <v>594</v>
      </c>
      <c r="C753" s="188"/>
      <c r="D753" s="188"/>
      <c r="E753" s="194"/>
      <c r="F753" s="182">
        <f t="shared" si="34"/>
      </c>
      <c r="G753" s="182">
        <f t="shared" si="35"/>
      </c>
      <c r="H753" s="182"/>
      <c r="I753" s="150"/>
    </row>
    <row r="754" spans="1:9" s="106" customFormat="1" ht="13.5" customHeight="1">
      <c r="A754" s="128">
        <v>2110503</v>
      </c>
      <c r="B754" s="155" t="s">
        <v>595</v>
      </c>
      <c r="C754" s="188"/>
      <c r="D754" s="188"/>
      <c r="E754" s="194"/>
      <c r="F754" s="182">
        <f t="shared" si="34"/>
      </c>
      <c r="G754" s="182">
        <f t="shared" si="35"/>
      </c>
      <c r="H754" s="182"/>
      <c r="I754" s="150"/>
    </row>
    <row r="755" spans="1:9" s="106" customFormat="1" ht="13.5" customHeight="1">
      <c r="A755" s="128">
        <v>2110506</v>
      </c>
      <c r="B755" s="155" t="s">
        <v>596</v>
      </c>
      <c r="C755" s="188"/>
      <c r="D755" s="188"/>
      <c r="E755" s="194"/>
      <c r="F755" s="182">
        <f t="shared" si="34"/>
      </c>
      <c r="G755" s="182">
        <f t="shared" si="35"/>
      </c>
      <c r="H755" s="182"/>
      <c r="I755" s="150"/>
    </row>
    <row r="756" spans="1:9" s="106" customFormat="1" ht="13.5" customHeight="1">
      <c r="A756" s="128">
        <v>2110507</v>
      </c>
      <c r="B756" s="155" t="s">
        <v>597</v>
      </c>
      <c r="C756" s="188">
        <v>12</v>
      </c>
      <c r="D756" s="188"/>
      <c r="E756" s="194"/>
      <c r="F756" s="182">
        <f t="shared" si="34"/>
        <v>0</v>
      </c>
      <c r="G756" s="182">
        <f t="shared" si="35"/>
      </c>
      <c r="H756" s="182"/>
      <c r="I756" s="150"/>
    </row>
    <row r="757" spans="1:9" s="106" customFormat="1" ht="13.5" customHeight="1">
      <c r="A757" s="128">
        <v>2110599</v>
      </c>
      <c r="B757" s="155" t="s">
        <v>598</v>
      </c>
      <c r="C757" s="188"/>
      <c r="D757" s="188"/>
      <c r="E757" s="194"/>
      <c r="F757" s="182">
        <f t="shared" si="34"/>
      </c>
      <c r="G757" s="182">
        <f t="shared" si="35"/>
      </c>
      <c r="H757" s="182"/>
      <c r="I757" s="150"/>
    </row>
    <row r="758" spans="1:9" s="106" customFormat="1" ht="13.5" customHeight="1">
      <c r="A758" s="128">
        <v>21106</v>
      </c>
      <c r="B758" s="155" t="s">
        <v>599</v>
      </c>
      <c r="C758" s="185"/>
      <c r="D758" s="185"/>
      <c r="E758" s="186"/>
      <c r="F758" s="182">
        <f t="shared" si="34"/>
      </c>
      <c r="G758" s="182">
        <f t="shared" si="35"/>
      </c>
      <c r="H758" s="182"/>
      <c r="I758" s="135"/>
    </row>
    <row r="759" spans="1:9" s="106" customFormat="1" ht="13.5" customHeight="1">
      <c r="A759" s="128">
        <v>2110602</v>
      </c>
      <c r="B759" s="155" t="s">
        <v>600</v>
      </c>
      <c r="C759" s="188"/>
      <c r="D759" s="188"/>
      <c r="E759" s="194"/>
      <c r="F759" s="182">
        <f t="shared" si="34"/>
      </c>
      <c r="G759" s="182">
        <f t="shared" si="35"/>
      </c>
      <c r="H759" s="182"/>
      <c r="I759" s="150"/>
    </row>
    <row r="760" spans="1:9" s="106" customFormat="1" ht="13.5" customHeight="1">
      <c r="A760" s="128">
        <v>2110603</v>
      </c>
      <c r="B760" s="155" t="s">
        <v>601</v>
      </c>
      <c r="C760" s="188"/>
      <c r="D760" s="188"/>
      <c r="E760" s="194"/>
      <c r="F760" s="182">
        <f t="shared" si="34"/>
      </c>
      <c r="G760" s="182">
        <f t="shared" si="35"/>
      </c>
      <c r="H760" s="182"/>
      <c r="I760" s="150"/>
    </row>
    <row r="761" spans="1:9" s="106" customFormat="1" ht="13.5" customHeight="1">
      <c r="A761" s="128">
        <v>2110604</v>
      </c>
      <c r="B761" s="155" t="s">
        <v>602</v>
      </c>
      <c r="C761" s="188"/>
      <c r="D761" s="188"/>
      <c r="E761" s="194"/>
      <c r="F761" s="182">
        <f t="shared" si="34"/>
      </c>
      <c r="G761" s="182">
        <f t="shared" si="35"/>
      </c>
      <c r="H761" s="182"/>
      <c r="I761" s="150"/>
    </row>
    <row r="762" spans="1:9" s="106" customFormat="1" ht="13.5" customHeight="1">
      <c r="A762" s="128">
        <v>2110605</v>
      </c>
      <c r="B762" s="155" t="s">
        <v>603</v>
      </c>
      <c r="C762" s="188"/>
      <c r="D762" s="188"/>
      <c r="E762" s="194"/>
      <c r="F762" s="182">
        <f t="shared" si="34"/>
      </c>
      <c r="G762" s="182">
        <f t="shared" si="35"/>
      </c>
      <c r="H762" s="182"/>
      <c r="I762" s="150"/>
    </row>
    <row r="763" spans="1:9" s="106" customFormat="1" ht="13.5" customHeight="1">
      <c r="A763" s="128">
        <v>2110699</v>
      </c>
      <c r="B763" s="155" t="s">
        <v>604</v>
      </c>
      <c r="C763" s="188"/>
      <c r="D763" s="188"/>
      <c r="E763" s="194"/>
      <c r="F763" s="182">
        <f t="shared" si="34"/>
      </c>
      <c r="G763" s="182">
        <f t="shared" si="35"/>
      </c>
      <c r="H763" s="182"/>
      <c r="I763" s="150"/>
    </row>
    <row r="764" spans="1:9" s="106" customFormat="1" ht="13.5" customHeight="1">
      <c r="A764" s="128">
        <v>21107</v>
      </c>
      <c r="B764" s="155" t="s">
        <v>605</v>
      </c>
      <c r="C764" s="185"/>
      <c r="D764" s="185"/>
      <c r="E764" s="186"/>
      <c r="F764" s="182">
        <f t="shared" si="34"/>
      </c>
      <c r="G764" s="182">
        <f t="shared" si="35"/>
      </c>
      <c r="H764" s="182"/>
      <c r="I764" s="135"/>
    </row>
    <row r="765" spans="1:9" s="106" customFormat="1" ht="13.5" customHeight="1">
      <c r="A765" s="128">
        <v>2110704</v>
      </c>
      <c r="B765" s="155" t="s">
        <v>606</v>
      </c>
      <c r="C765" s="188"/>
      <c r="D765" s="188"/>
      <c r="E765" s="194"/>
      <c r="F765" s="182">
        <f t="shared" si="34"/>
      </c>
      <c r="G765" s="182">
        <f t="shared" si="35"/>
      </c>
      <c r="H765" s="182"/>
      <c r="I765" s="150"/>
    </row>
    <row r="766" spans="1:9" s="106" customFormat="1" ht="13.5" customHeight="1">
      <c r="A766" s="128">
        <v>2110799</v>
      </c>
      <c r="B766" s="155" t="s">
        <v>607</v>
      </c>
      <c r="C766" s="188"/>
      <c r="D766" s="188"/>
      <c r="E766" s="194"/>
      <c r="F766" s="182">
        <f t="shared" si="34"/>
      </c>
      <c r="G766" s="182">
        <f t="shared" si="35"/>
      </c>
      <c r="H766" s="182"/>
      <c r="I766" s="150"/>
    </row>
    <row r="767" spans="1:9" s="106" customFormat="1" ht="13.5" customHeight="1">
      <c r="A767" s="128">
        <v>21108</v>
      </c>
      <c r="B767" s="155" t="s">
        <v>608</v>
      </c>
      <c r="C767" s="185"/>
      <c r="D767" s="185"/>
      <c r="E767" s="186"/>
      <c r="F767" s="182">
        <f t="shared" si="34"/>
      </c>
      <c r="G767" s="182">
        <f t="shared" si="35"/>
      </c>
      <c r="H767" s="182"/>
      <c r="I767" s="135"/>
    </row>
    <row r="768" spans="1:9" s="106" customFormat="1" ht="13.5" customHeight="1">
      <c r="A768" s="128">
        <v>2110804</v>
      </c>
      <c r="B768" s="155" t="s">
        <v>609</v>
      </c>
      <c r="C768" s="188"/>
      <c r="D768" s="188"/>
      <c r="E768" s="194"/>
      <c r="F768" s="182">
        <f t="shared" si="34"/>
      </c>
      <c r="G768" s="182">
        <f t="shared" si="35"/>
      </c>
      <c r="H768" s="182"/>
      <c r="I768" s="150"/>
    </row>
    <row r="769" spans="1:9" s="106" customFormat="1" ht="13.5" customHeight="1">
      <c r="A769" s="128">
        <v>2110899</v>
      </c>
      <c r="B769" s="155" t="s">
        <v>610</v>
      </c>
      <c r="C769" s="188"/>
      <c r="D769" s="188"/>
      <c r="E769" s="194"/>
      <c r="F769" s="182">
        <f t="shared" si="34"/>
      </c>
      <c r="G769" s="182">
        <f t="shared" si="35"/>
      </c>
      <c r="H769" s="182"/>
      <c r="I769" s="150"/>
    </row>
    <row r="770" spans="1:9" s="106" customFormat="1" ht="13.5" customHeight="1">
      <c r="A770" s="128">
        <v>21109</v>
      </c>
      <c r="B770" s="155" t="s">
        <v>611</v>
      </c>
      <c r="C770" s="198"/>
      <c r="D770" s="198"/>
      <c r="E770" s="199"/>
      <c r="F770" s="182">
        <f t="shared" si="34"/>
      </c>
      <c r="G770" s="182">
        <f t="shared" si="35"/>
      </c>
      <c r="H770" s="182"/>
      <c r="I770" s="156"/>
    </row>
    <row r="771" spans="1:9" s="106" customFormat="1" ht="13.5" customHeight="1">
      <c r="A771" s="128">
        <v>21110</v>
      </c>
      <c r="B771" s="155" t="s">
        <v>612</v>
      </c>
      <c r="C771" s="198"/>
      <c r="D771" s="198"/>
      <c r="E771" s="199"/>
      <c r="F771" s="182">
        <f t="shared" si="34"/>
      </c>
      <c r="G771" s="182">
        <f t="shared" si="35"/>
      </c>
      <c r="H771" s="182"/>
      <c r="I771" s="156"/>
    </row>
    <row r="772" spans="1:9" s="106" customFormat="1" ht="13.5" customHeight="1">
      <c r="A772" s="128">
        <v>21111</v>
      </c>
      <c r="B772" s="155" t="s">
        <v>613</v>
      </c>
      <c r="C772" s="185"/>
      <c r="D772" s="185">
        <v>40</v>
      </c>
      <c r="E772" s="186"/>
      <c r="F772" s="182">
        <f t="shared" si="34"/>
      </c>
      <c r="G772" s="182">
        <f t="shared" si="35"/>
        <v>0</v>
      </c>
      <c r="H772" s="182"/>
      <c r="I772" s="135"/>
    </row>
    <row r="773" spans="1:9" s="106" customFormat="1" ht="13.5" customHeight="1">
      <c r="A773" s="128">
        <v>2111101</v>
      </c>
      <c r="B773" s="155" t="s">
        <v>614</v>
      </c>
      <c r="C773" s="188"/>
      <c r="D773" s="188"/>
      <c r="E773" s="194"/>
      <c r="F773" s="182">
        <f t="shared" si="34"/>
      </c>
      <c r="G773" s="182">
        <f t="shared" si="35"/>
      </c>
      <c r="H773" s="182"/>
      <c r="I773" s="150"/>
    </row>
    <row r="774" spans="1:9" s="106" customFormat="1" ht="13.5" customHeight="1">
      <c r="A774" s="128">
        <v>2111102</v>
      </c>
      <c r="B774" s="155" t="s">
        <v>615</v>
      </c>
      <c r="C774" s="188"/>
      <c r="D774" s="188"/>
      <c r="E774" s="194"/>
      <c r="F774" s="182">
        <f t="shared" si="34"/>
      </c>
      <c r="G774" s="182">
        <f t="shared" si="35"/>
      </c>
      <c r="H774" s="182"/>
      <c r="I774" s="150"/>
    </row>
    <row r="775" spans="1:9" s="106" customFormat="1" ht="13.5" customHeight="1">
      <c r="A775" s="128">
        <v>2111103</v>
      </c>
      <c r="B775" s="155" t="s">
        <v>616</v>
      </c>
      <c r="C775" s="188"/>
      <c r="D775" s="188"/>
      <c r="E775" s="194"/>
      <c r="F775" s="182">
        <f t="shared" si="34"/>
      </c>
      <c r="G775" s="182">
        <f t="shared" si="35"/>
      </c>
      <c r="H775" s="182"/>
      <c r="I775" s="150"/>
    </row>
    <row r="776" spans="1:9" s="106" customFormat="1" ht="13.5" customHeight="1">
      <c r="A776" s="128">
        <v>2111104</v>
      </c>
      <c r="B776" s="155" t="s">
        <v>617</v>
      </c>
      <c r="C776" s="188"/>
      <c r="D776" s="188"/>
      <c r="E776" s="194"/>
      <c r="F776" s="182">
        <f t="shared" si="34"/>
      </c>
      <c r="G776" s="182">
        <f t="shared" si="35"/>
      </c>
      <c r="H776" s="182"/>
      <c r="I776" s="150"/>
    </row>
    <row r="777" spans="1:9" s="106" customFormat="1" ht="13.5" customHeight="1">
      <c r="A777" s="128">
        <v>2111199</v>
      </c>
      <c r="B777" s="155" t="s">
        <v>618</v>
      </c>
      <c r="C777" s="188"/>
      <c r="D777" s="188">
        <v>40</v>
      </c>
      <c r="E777" s="194"/>
      <c r="F777" s="182">
        <f t="shared" si="34"/>
      </c>
      <c r="G777" s="182">
        <f t="shared" si="35"/>
        <v>0</v>
      </c>
      <c r="H777" s="182"/>
      <c r="I777" s="150"/>
    </row>
    <row r="778" spans="1:9" s="106" customFormat="1" ht="13.5" customHeight="1">
      <c r="A778" s="128">
        <v>21112</v>
      </c>
      <c r="B778" s="155" t="s">
        <v>619</v>
      </c>
      <c r="C778" s="198"/>
      <c r="D778" s="198"/>
      <c r="E778" s="200"/>
      <c r="F778" s="182">
        <f t="shared" si="34"/>
      </c>
      <c r="G778" s="182">
        <f t="shared" si="35"/>
      </c>
      <c r="H778" s="182"/>
      <c r="I778" s="156"/>
    </row>
    <row r="779" spans="1:9" s="106" customFormat="1" ht="13.5" customHeight="1">
      <c r="A779" s="128">
        <v>21113</v>
      </c>
      <c r="B779" s="155" t="s">
        <v>620</v>
      </c>
      <c r="C779" s="198"/>
      <c r="D779" s="198"/>
      <c r="E779" s="200"/>
      <c r="F779" s="182">
        <f t="shared" si="34"/>
      </c>
      <c r="G779" s="182">
        <f t="shared" si="35"/>
      </c>
      <c r="H779" s="182"/>
      <c r="I779" s="156"/>
    </row>
    <row r="780" spans="1:9" s="106" customFormat="1" ht="13.5" customHeight="1">
      <c r="A780" s="128">
        <v>21114</v>
      </c>
      <c r="B780" s="155" t="s">
        <v>621</v>
      </c>
      <c r="C780" s="185"/>
      <c r="D780" s="185"/>
      <c r="E780" s="186"/>
      <c r="F780" s="182">
        <f t="shared" si="34"/>
      </c>
      <c r="G780" s="182">
        <f t="shared" si="35"/>
      </c>
      <c r="H780" s="182"/>
      <c r="I780" s="135"/>
    </row>
    <row r="781" spans="1:9" s="106" customFormat="1" ht="13.5" customHeight="1">
      <c r="A781" s="128">
        <v>2111401</v>
      </c>
      <c r="B781" s="155" t="s">
        <v>43</v>
      </c>
      <c r="C781" s="188"/>
      <c r="D781" s="188"/>
      <c r="E781" s="194"/>
      <c r="F781" s="182">
        <f t="shared" si="34"/>
      </c>
      <c r="G781" s="182">
        <f t="shared" si="35"/>
      </c>
      <c r="H781" s="182"/>
      <c r="I781" s="150"/>
    </row>
    <row r="782" spans="1:9" s="106" customFormat="1" ht="13.5" customHeight="1">
      <c r="A782" s="128">
        <v>2111402</v>
      </c>
      <c r="B782" s="155" t="s">
        <v>44</v>
      </c>
      <c r="C782" s="188"/>
      <c r="D782" s="188"/>
      <c r="E782" s="194"/>
      <c r="F782" s="182">
        <f t="shared" si="34"/>
      </c>
      <c r="G782" s="182">
        <f t="shared" si="35"/>
      </c>
      <c r="H782" s="182"/>
      <c r="I782" s="150"/>
    </row>
    <row r="783" spans="1:9" s="106" customFormat="1" ht="13.5" customHeight="1">
      <c r="A783" s="128">
        <v>2111403</v>
      </c>
      <c r="B783" s="155" t="s">
        <v>45</v>
      </c>
      <c r="C783" s="188"/>
      <c r="D783" s="188"/>
      <c r="E783" s="194"/>
      <c r="F783" s="182">
        <f t="shared" si="34"/>
      </c>
      <c r="G783" s="182">
        <f t="shared" si="35"/>
      </c>
      <c r="H783" s="182"/>
      <c r="I783" s="150"/>
    </row>
    <row r="784" spans="1:9" s="106" customFormat="1" ht="13.5" customHeight="1">
      <c r="A784" s="128">
        <v>2111406</v>
      </c>
      <c r="B784" s="155" t="s">
        <v>622</v>
      </c>
      <c r="C784" s="188"/>
      <c r="D784" s="188"/>
      <c r="E784" s="194"/>
      <c r="F784" s="182">
        <f t="shared" si="34"/>
      </c>
      <c r="G784" s="182">
        <f t="shared" si="35"/>
      </c>
      <c r="H784" s="182"/>
      <c r="I784" s="150"/>
    </row>
    <row r="785" spans="1:9" s="106" customFormat="1" ht="13.5" customHeight="1">
      <c r="A785" s="128">
        <v>2111407</v>
      </c>
      <c r="B785" s="155" t="s">
        <v>623</v>
      </c>
      <c r="C785" s="188"/>
      <c r="D785" s="188"/>
      <c r="E785" s="194"/>
      <c r="F785" s="182">
        <f t="shared" si="34"/>
      </c>
      <c r="G785" s="182">
        <f t="shared" si="35"/>
      </c>
      <c r="H785" s="182"/>
      <c r="I785" s="150"/>
    </row>
    <row r="786" spans="1:9" s="106" customFormat="1" ht="13.5" customHeight="1">
      <c r="A786" s="128">
        <v>2111408</v>
      </c>
      <c r="B786" s="155" t="s">
        <v>624</v>
      </c>
      <c r="C786" s="188"/>
      <c r="D786" s="188"/>
      <c r="E786" s="194"/>
      <c r="F786" s="182">
        <f t="shared" si="34"/>
      </c>
      <c r="G786" s="182">
        <f t="shared" si="35"/>
      </c>
      <c r="H786" s="182"/>
      <c r="I786" s="150"/>
    </row>
    <row r="787" spans="1:9" s="106" customFormat="1" ht="13.5" customHeight="1">
      <c r="A787" s="128">
        <v>2111411</v>
      </c>
      <c r="B787" s="155" t="s">
        <v>84</v>
      </c>
      <c r="C787" s="188"/>
      <c r="D787" s="188"/>
      <c r="E787" s="194"/>
      <c r="F787" s="182">
        <f t="shared" si="34"/>
      </c>
      <c r="G787" s="182">
        <f t="shared" si="35"/>
      </c>
      <c r="H787" s="182"/>
      <c r="I787" s="150"/>
    </row>
    <row r="788" spans="1:9" s="106" customFormat="1" ht="13.5" customHeight="1">
      <c r="A788" s="128">
        <v>2111413</v>
      </c>
      <c r="B788" s="155" t="s">
        <v>625</v>
      </c>
      <c r="C788" s="188"/>
      <c r="D788" s="188"/>
      <c r="E788" s="194"/>
      <c r="F788" s="182">
        <f t="shared" si="34"/>
      </c>
      <c r="G788" s="182">
        <f t="shared" si="35"/>
      </c>
      <c r="H788" s="182"/>
      <c r="I788" s="150"/>
    </row>
    <row r="789" spans="1:9" s="106" customFormat="1" ht="13.5" customHeight="1">
      <c r="A789" s="128">
        <v>2111450</v>
      </c>
      <c r="B789" s="155" t="s">
        <v>52</v>
      </c>
      <c r="C789" s="188"/>
      <c r="D789" s="188"/>
      <c r="E789" s="194"/>
      <c r="F789" s="182">
        <f t="shared" si="34"/>
      </c>
      <c r="G789" s="182">
        <f t="shared" si="35"/>
      </c>
      <c r="H789" s="182"/>
      <c r="I789" s="150"/>
    </row>
    <row r="790" spans="1:9" s="106" customFormat="1" ht="13.5" customHeight="1">
      <c r="A790" s="128">
        <v>2111499</v>
      </c>
      <c r="B790" s="155" t="s">
        <v>626</v>
      </c>
      <c r="C790" s="188"/>
      <c r="D790" s="188"/>
      <c r="E790" s="194"/>
      <c r="F790" s="182">
        <f t="shared" si="34"/>
      </c>
      <c r="G790" s="182">
        <f t="shared" si="35"/>
      </c>
      <c r="H790" s="182"/>
      <c r="I790" s="150"/>
    </row>
    <row r="791" spans="1:9" s="106" customFormat="1" ht="13.5" customHeight="1">
      <c r="A791" s="128">
        <v>21199</v>
      </c>
      <c r="B791" s="155" t="s">
        <v>627</v>
      </c>
      <c r="C791" s="185"/>
      <c r="D791" s="185"/>
      <c r="E791" s="186"/>
      <c r="F791" s="182">
        <f t="shared" si="34"/>
      </c>
      <c r="G791" s="182">
        <f t="shared" si="35"/>
      </c>
      <c r="H791" s="182"/>
      <c r="I791" s="135"/>
    </row>
    <row r="792" spans="1:9" s="106" customFormat="1" ht="13.5" customHeight="1">
      <c r="A792" s="128">
        <v>2119999</v>
      </c>
      <c r="B792" s="155" t="s">
        <v>628</v>
      </c>
      <c r="C792" s="188"/>
      <c r="D792" s="188"/>
      <c r="E792" s="194"/>
      <c r="F792" s="182">
        <f t="shared" si="34"/>
      </c>
      <c r="G792" s="182">
        <f t="shared" si="35"/>
      </c>
      <c r="H792" s="182"/>
      <c r="I792" s="150"/>
    </row>
    <row r="793" spans="1:9" s="106" customFormat="1" ht="13.5" customHeight="1">
      <c r="A793" s="128">
        <v>212</v>
      </c>
      <c r="B793" s="155" t="s">
        <v>629</v>
      </c>
      <c r="C793" s="180">
        <f>C794+C805+C806+C809+C811+C813</f>
        <v>4333</v>
      </c>
      <c r="D793" s="180">
        <f aca="true" t="shared" si="36" ref="D793:I793">D794+D805+D806+D809+D811+D813</f>
        <v>8913</v>
      </c>
      <c r="E793" s="181">
        <f t="shared" si="36"/>
        <v>29726</v>
      </c>
      <c r="F793" s="182">
        <f t="shared" si="34"/>
        <v>6.860373874913455</v>
      </c>
      <c r="G793" s="182">
        <f t="shared" si="35"/>
        <v>3.335128464041288</v>
      </c>
      <c r="H793" s="183"/>
      <c r="I793" s="130">
        <f t="shared" si="36"/>
        <v>29726</v>
      </c>
    </row>
    <row r="794" spans="1:9" s="106" customFormat="1" ht="13.5" customHeight="1">
      <c r="A794" s="128">
        <v>21201</v>
      </c>
      <c r="B794" s="155" t="s">
        <v>630</v>
      </c>
      <c r="C794" s="185">
        <v>932</v>
      </c>
      <c r="D794" s="185">
        <v>1752</v>
      </c>
      <c r="E794" s="186">
        <v>1519</v>
      </c>
      <c r="F794" s="182">
        <f t="shared" si="34"/>
        <v>1.6298283261802575</v>
      </c>
      <c r="G794" s="182">
        <f t="shared" si="35"/>
        <v>0.8670091324200914</v>
      </c>
      <c r="H794" s="182"/>
      <c r="I794" s="135">
        <v>1519</v>
      </c>
    </row>
    <row r="795" spans="1:9" s="106" customFormat="1" ht="13.5" customHeight="1">
      <c r="A795" s="128">
        <v>2120101</v>
      </c>
      <c r="B795" s="155" t="s">
        <v>43</v>
      </c>
      <c r="C795" s="188">
        <v>81</v>
      </c>
      <c r="D795" s="188">
        <v>158</v>
      </c>
      <c r="E795" s="194">
        <v>135</v>
      </c>
      <c r="F795" s="182">
        <f t="shared" si="34"/>
        <v>1.6666666666666667</v>
      </c>
      <c r="G795" s="182">
        <f t="shared" si="35"/>
        <v>0.8544303797468354</v>
      </c>
      <c r="H795" s="182"/>
      <c r="I795" s="150">
        <v>135</v>
      </c>
    </row>
    <row r="796" spans="1:9" s="106" customFormat="1" ht="13.5" customHeight="1">
      <c r="A796" s="128">
        <v>2120102</v>
      </c>
      <c r="B796" s="155" t="s">
        <v>44</v>
      </c>
      <c r="C796" s="188"/>
      <c r="D796" s="188">
        <v>18</v>
      </c>
      <c r="E796" s="194"/>
      <c r="F796" s="182">
        <f t="shared" si="34"/>
      </c>
      <c r="G796" s="182">
        <f t="shared" si="35"/>
        <v>0</v>
      </c>
      <c r="H796" s="182"/>
      <c r="I796" s="150"/>
    </row>
    <row r="797" spans="1:9" s="106" customFormat="1" ht="13.5" customHeight="1">
      <c r="A797" s="128">
        <v>2120103</v>
      </c>
      <c r="B797" s="155" t="s">
        <v>45</v>
      </c>
      <c r="C797" s="188"/>
      <c r="D797" s="188"/>
      <c r="E797" s="194"/>
      <c r="F797" s="182">
        <f t="shared" si="34"/>
      </c>
      <c r="G797" s="182">
        <f t="shared" si="35"/>
      </c>
      <c r="H797" s="182"/>
      <c r="I797" s="150"/>
    </row>
    <row r="798" spans="1:9" s="106" customFormat="1" ht="13.5" customHeight="1">
      <c r="A798" s="128">
        <v>2120104</v>
      </c>
      <c r="B798" s="155" t="s">
        <v>631</v>
      </c>
      <c r="C798" s="188">
        <v>135</v>
      </c>
      <c r="D798" s="188"/>
      <c r="E798" s="194"/>
      <c r="F798" s="182">
        <f t="shared" si="34"/>
        <v>0</v>
      </c>
      <c r="G798" s="182">
        <f t="shared" si="35"/>
      </c>
      <c r="H798" s="182"/>
      <c r="I798" s="150"/>
    </row>
    <row r="799" spans="1:9" s="106" customFormat="1" ht="13.5" customHeight="1">
      <c r="A799" s="128">
        <v>2120105</v>
      </c>
      <c r="B799" s="155" t="s">
        <v>632</v>
      </c>
      <c r="C799" s="188"/>
      <c r="D799" s="188"/>
      <c r="E799" s="194"/>
      <c r="F799" s="182">
        <f t="shared" si="34"/>
      </c>
      <c r="G799" s="182">
        <f t="shared" si="35"/>
      </c>
      <c r="H799" s="182"/>
      <c r="I799" s="150"/>
    </row>
    <row r="800" spans="1:9" s="106" customFormat="1" ht="13.5" customHeight="1">
      <c r="A800" s="128">
        <v>2120106</v>
      </c>
      <c r="B800" s="155" t="s">
        <v>633</v>
      </c>
      <c r="C800" s="188"/>
      <c r="D800" s="188"/>
      <c r="E800" s="194"/>
      <c r="F800" s="182">
        <f t="shared" si="34"/>
      </c>
      <c r="G800" s="182">
        <f t="shared" si="35"/>
      </c>
      <c r="H800" s="182"/>
      <c r="I800" s="150"/>
    </row>
    <row r="801" spans="1:9" s="106" customFormat="1" ht="13.5" customHeight="1">
      <c r="A801" s="128">
        <v>2120107</v>
      </c>
      <c r="B801" s="155" t="s">
        <v>634</v>
      </c>
      <c r="C801" s="188"/>
      <c r="D801" s="188"/>
      <c r="E801" s="194"/>
      <c r="F801" s="182">
        <f t="shared" si="34"/>
      </c>
      <c r="G801" s="182">
        <f t="shared" si="35"/>
      </c>
      <c r="H801" s="182"/>
      <c r="I801" s="150"/>
    </row>
    <row r="802" spans="1:9" s="106" customFormat="1" ht="13.5" customHeight="1">
      <c r="A802" s="128">
        <v>2120109</v>
      </c>
      <c r="B802" s="155" t="s">
        <v>635</v>
      </c>
      <c r="C802" s="188"/>
      <c r="D802" s="188"/>
      <c r="E802" s="194"/>
      <c r="F802" s="182">
        <f aca="true" t="shared" si="37" ref="F802:F865">_xlfn.IFERROR((E802/C802)*100%,"")</f>
      </c>
      <c r="G802" s="182">
        <f aca="true" t="shared" si="38" ref="G802:G865">_xlfn.IFERROR((E802/D802)*100%,"")</f>
      </c>
      <c r="H802" s="182"/>
      <c r="I802" s="150"/>
    </row>
    <row r="803" spans="1:9" s="106" customFormat="1" ht="13.5" customHeight="1">
      <c r="A803" s="128">
        <v>2120110</v>
      </c>
      <c r="B803" s="155" t="s">
        <v>636</v>
      </c>
      <c r="C803" s="188"/>
      <c r="D803" s="188"/>
      <c r="E803" s="194"/>
      <c r="F803" s="182">
        <f t="shared" si="37"/>
      </c>
      <c r="G803" s="182">
        <f t="shared" si="38"/>
      </c>
      <c r="H803" s="182"/>
      <c r="I803" s="150"/>
    </row>
    <row r="804" spans="1:9" s="106" customFormat="1" ht="13.5" customHeight="1">
      <c r="A804" s="128">
        <v>2120199</v>
      </c>
      <c r="B804" s="155" t="s">
        <v>637</v>
      </c>
      <c r="C804" s="188">
        <v>716</v>
      </c>
      <c r="D804" s="188">
        <v>1576</v>
      </c>
      <c r="E804" s="194">
        <v>1384</v>
      </c>
      <c r="F804" s="182">
        <f t="shared" si="37"/>
        <v>1.9329608938547487</v>
      </c>
      <c r="G804" s="182">
        <f t="shared" si="38"/>
        <v>0.8781725888324873</v>
      </c>
      <c r="H804" s="182"/>
      <c r="I804" s="150">
        <v>1384</v>
      </c>
    </row>
    <row r="805" spans="1:9" s="106" customFormat="1" ht="13.5" customHeight="1">
      <c r="A805" s="128">
        <v>21202</v>
      </c>
      <c r="B805" s="155" t="s">
        <v>638</v>
      </c>
      <c r="C805" s="198"/>
      <c r="D805" s="198">
        <v>25</v>
      </c>
      <c r="E805" s="200"/>
      <c r="F805" s="182">
        <f t="shared" si="37"/>
      </c>
      <c r="G805" s="182">
        <f t="shared" si="38"/>
        <v>0</v>
      </c>
      <c r="H805" s="182"/>
      <c r="I805" s="156"/>
    </row>
    <row r="806" spans="1:9" s="106" customFormat="1" ht="13.5" customHeight="1">
      <c r="A806" s="128">
        <v>21203</v>
      </c>
      <c r="B806" s="155" t="s">
        <v>639</v>
      </c>
      <c r="C806" s="185"/>
      <c r="D806" s="185">
        <v>5507</v>
      </c>
      <c r="E806" s="186">
        <v>4681</v>
      </c>
      <c r="F806" s="182">
        <f t="shared" si="37"/>
      </c>
      <c r="G806" s="182">
        <f t="shared" si="38"/>
        <v>0.8500090793535501</v>
      </c>
      <c r="H806" s="182"/>
      <c r="I806" s="135">
        <v>4681</v>
      </c>
    </row>
    <row r="807" spans="1:9" s="106" customFormat="1" ht="13.5" customHeight="1">
      <c r="A807" s="128">
        <v>2120303</v>
      </c>
      <c r="B807" s="155" t="s">
        <v>640</v>
      </c>
      <c r="C807" s="188"/>
      <c r="D807" s="188">
        <v>1670</v>
      </c>
      <c r="E807" s="194">
        <v>3888</v>
      </c>
      <c r="F807" s="182">
        <f t="shared" si="37"/>
      </c>
      <c r="G807" s="182">
        <f t="shared" si="38"/>
        <v>2.32814371257485</v>
      </c>
      <c r="H807" s="182"/>
      <c r="I807" s="150">
        <v>3888</v>
      </c>
    </row>
    <row r="808" spans="1:9" s="106" customFormat="1" ht="13.5" customHeight="1">
      <c r="A808" s="128">
        <v>2120399</v>
      </c>
      <c r="B808" s="155" t="s">
        <v>641</v>
      </c>
      <c r="C808" s="188"/>
      <c r="D808" s="188">
        <v>3837</v>
      </c>
      <c r="E808" s="194">
        <v>793</v>
      </c>
      <c r="F808" s="182">
        <f t="shared" si="37"/>
      </c>
      <c r="G808" s="182">
        <f t="shared" si="38"/>
        <v>0.2066718790721918</v>
      </c>
      <c r="H808" s="182"/>
      <c r="I808" s="150">
        <v>793</v>
      </c>
    </row>
    <row r="809" spans="1:9" s="106" customFormat="1" ht="13.5" customHeight="1">
      <c r="A809" s="128">
        <v>21205</v>
      </c>
      <c r="B809" s="155" t="s">
        <v>642</v>
      </c>
      <c r="C809" s="185"/>
      <c r="D809" s="185">
        <v>818</v>
      </c>
      <c r="E809" s="186">
        <v>1134</v>
      </c>
      <c r="F809" s="182">
        <f t="shared" si="37"/>
      </c>
      <c r="G809" s="182">
        <f t="shared" si="38"/>
        <v>1.3863080684596576</v>
      </c>
      <c r="H809" s="182"/>
      <c r="I809" s="135">
        <v>1134</v>
      </c>
    </row>
    <row r="810" spans="1:9" s="106" customFormat="1" ht="13.5" customHeight="1">
      <c r="A810" s="128">
        <v>2120501</v>
      </c>
      <c r="B810" s="155" t="s">
        <v>643</v>
      </c>
      <c r="C810" s="188"/>
      <c r="D810" s="188">
        <v>818</v>
      </c>
      <c r="E810" s="194">
        <v>1134</v>
      </c>
      <c r="F810" s="182">
        <f t="shared" si="37"/>
      </c>
      <c r="G810" s="182">
        <f t="shared" si="38"/>
        <v>1.3863080684596576</v>
      </c>
      <c r="H810" s="182"/>
      <c r="I810" s="150">
        <v>1134</v>
      </c>
    </row>
    <row r="811" spans="1:9" s="106" customFormat="1" ht="13.5" customHeight="1">
      <c r="A811" s="128">
        <v>21206</v>
      </c>
      <c r="B811" s="155" t="s">
        <v>644</v>
      </c>
      <c r="C811" s="185"/>
      <c r="D811" s="185"/>
      <c r="E811" s="186"/>
      <c r="F811" s="182">
        <f t="shared" si="37"/>
      </c>
      <c r="G811" s="182">
        <f t="shared" si="38"/>
      </c>
      <c r="H811" s="182"/>
      <c r="I811" s="135"/>
    </row>
    <row r="812" spans="1:9" s="106" customFormat="1" ht="13.5" customHeight="1">
      <c r="A812" s="128">
        <v>2120601</v>
      </c>
      <c r="B812" s="155" t="s">
        <v>645</v>
      </c>
      <c r="C812" s="188"/>
      <c r="D812" s="188"/>
      <c r="E812" s="195"/>
      <c r="F812" s="182">
        <f t="shared" si="37"/>
      </c>
      <c r="G812" s="182">
        <f t="shared" si="38"/>
      </c>
      <c r="H812" s="182"/>
      <c r="I812" s="151"/>
    </row>
    <row r="813" spans="1:9" s="106" customFormat="1" ht="13.5" customHeight="1">
      <c r="A813" s="128">
        <v>21299</v>
      </c>
      <c r="B813" s="155" t="s">
        <v>646</v>
      </c>
      <c r="C813" s="185">
        <v>3401</v>
      </c>
      <c r="D813" s="185">
        <v>811</v>
      </c>
      <c r="E813" s="135">
        <v>22392</v>
      </c>
      <c r="F813" s="182">
        <f t="shared" si="37"/>
        <v>6.583945898265216</v>
      </c>
      <c r="G813" s="182">
        <f t="shared" si="38"/>
        <v>27.61035758323058</v>
      </c>
      <c r="H813" s="182"/>
      <c r="I813" s="135">
        <v>22392</v>
      </c>
    </row>
    <row r="814" spans="1:9" s="106" customFormat="1" ht="13.5" customHeight="1">
      <c r="A814" s="128">
        <v>2129999</v>
      </c>
      <c r="B814" s="155" t="s">
        <v>647</v>
      </c>
      <c r="C814" s="188">
        <v>3401</v>
      </c>
      <c r="D814" s="188">
        <v>811</v>
      </c>
      <c r="E814" s="150">
        <v>22392</v>
      </c>
      <c r="F814" s="182">
        <f t="shared" si="37"/>
        <v>6.583945898265216</v>
      </c>
      <c r="G814" s="182">
        <f t="shared" si="38"/>
        <v>27.61035758323058</v>
      </c>
      <c r="H814" s="182"/>
      <c r="I814" s="150">
        <v>22392</v>
      </c>
    </row>
    <row r="815" spans="1:9" s="106" customFormat="1" ht="13.5" customHeight="1">
      <c r="A815" s="128">
        <v>213</v>
      </c>
      <c r="B815" s="155" t="s">
        <v>648</v>
      </c>
      <c r="C815" s="180">
        <f>C816+C842+C864+C892+C903+C910+C916+C919</f>
        <v>44133</v>
      </c>
      <c r="D815" s="180">
        <f aca="true" t="shared" si="39" ref="D815:I815">D816+D842+D864+D892+D903+D910+D916+D919</f>
        <v>41039</v>
      </c>
      <c r="E815" s="181">
        <f t="shared" si="39"/>
        <v>50559</v>
      </c>
      <c r="F815" s="182">
        <f t="shared" si="37"/>
        <v>1.1456053293453878</v>
      </c>
      <c r="G815" s="182">
        <f t="shared" si="38"/>
        <v>1.2319744633153829</v>
      </c>
      <c r="H815" s="183"/>
      <c r="I815" s="130">
        <f t="shared" si="39"/>
        <v>14530</v>
      </c>
    </row>
    <row r="816" spans="1:9" s="106" customFormat="1" ht="13.5" customHeight="1">
      <c r="A816" s="128">
        <v>21301</v>
      </c>
      <c r="B816" s="155" t="s">
        <v>649</v>
      </c>
      <c r="C816" s="185">
        <v>24577</v>
      </c>
      <c r="D816" s="185">
        <v>14794</v>
      </c>
      <c r="E816" s="186">
        <v>20284</v>
      </c>
      <c r="F816" s="182">
        <f t="shared" si="37"/>
        <v>0.8253244903771819</v>
      </c>
      <c r="G816" s="182">
        <f t="shared" si="38"/>
        <v>1.371096390428552</v>
      </c>
      <c r="H816" s="182"/>
      <c r="I816" s="135">
        <v>6220</v>
      </c>
    </row>
    <row r="817" spans="1:9" s="106" customFormat="1" ht="13.5" customHeight="1">
      <c r="A817" s="128">
        <v>2130101</v>
      </c>
      <c r="B817" s="155" t="s">
        <v>43</v>
      </c>
      <c r="C817" s="188">
        <v>190</v>
      </c>
      <c r="D817" s="188">
        <v>334</v>
      </c>
      <c r="E817" s="194">
        <v>1375</v>
      </c>
      <c r="F817" s="182">
        <f t="shared" si="37"/>
        <v>7.2368421052631575</v>
      </c>
      <c r="G817" s="182">
        <f t="shared" si="38"/>
        <v>4.116766467065868</v>
      </c>
      <c r="H817" s="182"/>
      <c r="I817" s="150">
        <v>1375</v>
      </c>
    </row>
    <row r="818" spans="1:9" s="106" customFormat="1" ht="13.5" customHeight="1">
      <c r="A818" s="128">
        <v>2130102</v>
      </c>
      <c r="B818" s="155" t="s">
        <v>44</v>
      </c>
      <c r="C818" s="188"/>
      <c r="D818" s="188">
        <v>26</v>
      </c>
      <c r="E818" s="194"/>
      <c r="F818" s="182">
        <f t="shared" si="37"/>
      </c>
      <c r="G818" s="182">
        <f t="shared" si="38"/>
        <v>0</v>
      </c>
      <c r="H818" s="182"/>
      <c r="I818" s="150"/>
    </row>
    <row r="819" spans="1:9" s="106" customFormat="1" ht="13.5" customHeight="1">
      <c r="A819" s="128">
        <v>2130103</v>
      </c>
      <c r="B819" s="155" t="s">
        <v>45</v>
      </c>
      <c r="C819" s="188">
        <v>1488</v>
      </c>
      <c r="D819" s="188"/>
      <c r="E819" s="194"/>
      <c r="F819" s="182">
        <f t="shared" si="37"/>
        <v>0</v>
      </c>
      <c r="G819" s="182">
        <f t="shared" si="38"/>
      </c>
      <c r="H819" s="182"/>
      <c r="I819" s="150"/>
    </row>
    <row r="820" spans="1:9" s="106" customFormat="1" ht="13.5" customHeight="1">
      <c r="A820" s="128">
        <v>2130104</v>
      </c>
      <c r="B820" s="155" t="s">
        <v>52</v>
      </c>
      <c r="C820" s="188">
        <v>713</v>
      </c>
      <c r="D820" s="188">
        <v>3445</v>
      </c>
      <c r="E820" s="194">
        <v>3474</v>
      </c>
      <c r="F820" s="182">
        <f t="shared" si="37"/>
        <v>4.872370266479663</v>
      </c>
      <c r="G820" s="182">
        <f t="shared" si="38"/>
        <v>1.0084179970972424</v>
      </c>
      <c r="H820" s="182"/>
      <c r="I820" s="150">
        <v>3474</v>
      </c>
    </row>
    <row r="821" spans="1:9" s="106" customFormat="1" ht="13.5" customHeight="1">
      <c r="A821" s="128">
        <v>2130105</v>
      </c>
      <c r="B821" s="155" t="s">
        <v>650</v>
      </c>
      <c r="C821" s="188"/>
      <c r="D821" s="188"/>
      <c r="E821" s="194"/>
      <c r="F821" s="182">
        <f t="shared" si="37"/>
      </c>
      <c r="G821" s="182">
        <f t="shared" si="38"/>
      </c>
      <c r="H821" s="182"/>
      <c r="I821" s="150"/>
    </row>
    <row r="822" spans="1:9" s="106" customFormat="1" ht="13.5" customHeight="1">
      <c r="A822" s="128">
        <v>2130106</v>
      </c>
      <c r="B822" s="155" t="s">
        <v>651</v>
      </c>
      <c r="C822" s="188"/>
      <c r="D822" s="188">
        <v>66</v>
      </c>
      <c r="E822" s="194">
        <v>37</v>
      </c>
      <c r="F822" s="182">
        <f t="shared" si="37"/>
      </c>
      <c r="G822" s="182">
        <f t="shared" si="38"/>
        <v>0.5606060606060606</v>
      </c>
      <c r="H822" s="182"/>
      <c r="I822" s="150">
        <v>37</v>
      </c>
    </row>
    <row r="823" spans="1:9" s="106" customFormat="1" ht="13.5" customHeight="1">
      <c r="A823" s="128">
        <v>2130108</v>
      </c>
      <c r="B823" s="155" t="s">
        <v>652</v>
      </c>
      <c r="C823" s="188">
        <v>57</v>
      </c>
      <c r="D823" s="188"/>
      <c r="E823" s="194">
        <v>39</v>
      </c>
      <c r="F823" s="182">
        <f t="shared" si="37"/>
        <v>0.6842105263157895</v>
      </c>
      <c r="G823" s="182">
        <f t="shared" si="38"/>
      </c>
      <c r="H823" s="182"/>
      <c r="I823" s="150">
        <v>39</v>
      </c>
    </row>
    <row r="824" spans="1:9" s="106" customFormat="1" ht="13.5" customHeight="1">
      <c r="A824" s="128">
        <v>2130109</v>
      </c>
      <c r="B824" s="155" t="s">
        <v>653</v>
      </c>
      <c r="C824" s="188">
        <v>19</v>
      </c>
      <c r="D824" s="188"/>
      <c r="E824" s="194"/>
      <c r="F824" s="182">
        <f t="shared" si="37"/>
        <v>0</v>
      </c>
      <c r="G824" s="182">
        <f t="shared" si="38"/>
      </c>
      <c r="H824" s="182"/>
      <c r="I824" s="150"/>
    </row>
    <row r="825" spans="1:9" s="106" customFormat="1" ht="13.5" customHeight="1">
      <c r="A825" s="128">
        <v>2130110</v>
      </c>
      <c r="B825" s="155" t="s">
        <v>654</v>
      </c>
      <c r="C825" s="188"/>
      <c r="D825" s="188">
        <v>13</v>
      </c>
      <c r="E825" s="194"/>
      <c r="F825" s="182">
        <f t="shared" si="37"/>
      </c>
      <c r="G825" s="182">
        <f t="shared" si="38"/>
        <v>0</v>
      </c>
      <c r="H825" s="182"/>
      <c r="I825" s="150"/>
    </row>
    <row r="826" spans="1:9" s="106" customFormat="1" ht="13.5" customHeight="1">
      <c r="A826" s="128">
        <v>2130111</v>
      </c>
      <c r="B826" s="155" t="s">
        <v>655</v>
      </c>
      <c r="C826" s="188"/>
      <c r="D826" s="188"/>
      <c r="E826" s="194"/>
      <c r="F826" s="182">
        <f t="shared" si="37"/>
      </c>
      <c r="G826" s="182">
        <f t="shared" si="38"/>
      </c>
      <c r="H826" s="182"/>
      <c r="I826" s="150"/>
    </row>
    <row r="827" spans="1:9" s="106" customFormat="1" ht="13.5" customHeight="1">
      <c r="A827" s="128">
        <v>2130112</v>
      </c>
      <c r="B827" s="155" t="s">
        <v>656</v>
      </c>
      <c r="C827" s="188"/>
      <c r="D827" s="188"/>
      <c r="E827" s="194"/>
      <c r="F827" s="182">
        <f t="shared" si="37"/>
      </c>
      <c r="G827" s="182">
        <f t="shared" si="38"/>
      </c>
      <c r="H827" s="182"/>
      <c r="I827" s="150"/>
    </row>
    <row r="828" spans="1:9" s="106" customFormat="1" ht="13.5" customHeight="1">
      <c r="A828" s="128">
        <v>2130114</v>
      </c>
      <c r="B828" s="155" t="s">
        <v>657</v>
      </c>
      <c r="C828" s="188"/>
      <c r="D828" s="188"/>
      <c r="E828" s="194"/>
      <c r="F828" s="182">
        <f t="shared" si="37"/>
      </c>
      <c r="G828" s="182">
        <f t="shared" si="38"/>
      </c>
      <c r="H828" s="182"/>
      <c r="I828" s="150"/>
    </row>
    <row r="829" spans="1:9" s="106" customFormat="1" ht="13.5" customHeight="1">
      <c r="A829" s="128">
        <v>2130119</v>
      </c>
      <c r="B829" s="155" t="s">
        <v>658</v>
      </c>
      <c r="C829" s="188"/>
      <c r="D829" s="188"/>
      <c r="E829" s="194">
        <v>48</v>
      </c>
      <c r="F829" s="182">
        <f t="shared" si="37"/>
      </c>
      <c r="G829" s="182">
        <f t="shared" si="38"/>
      </c>
      <c r="H829" s="182"/>
      <c r="I829" s="150">
        <v>48</v>
      </c>
    </row>
    <row r="830" spans="1:9" s="106" customFormat="1" ht="13.5" customHeight="1">
      <c r="A830" s="128">
        <v>2130120</v>
      </c>
      <c r="B830" s="155" t="s">
        <v>659</v>
      </c>
      <c r="C830" s="188"/>
      <c r="D830" s="188"/>
      <c r="E830" s="194"/>
      <c r="F830" s="182">
        <f t="shared" si="37"/>
      </c>
      <c r="G830" s="182">
        <f t="shared" si="38"/>
      </c>
      <c r="H830" s="182"/>
      <c r="I830" s="150"/>
    </row>
    <row r="831" spans="1:9" s="106" customFormat="1" ht="13.5" customHeight="1">
      <c r="A831" s="128">
        <v>2130121</v>
      </c>
      <c r="B831" s="155" t="s">
        <v>660</v>
      </c>
      <c r="C831" s="188"/>
      <c r="D831" s="188"/>
      <c r="E831" s="194"/>
      <c r="F831" s="182">
        <f t="shared" si="37"/>
      </c>
      <c r="G831" s="182">
        <f t="shared" si="38"/>
      </c>
      <c r="H831" s="182"/>
      <c r="I831" s="150"/>
    </row>
    <row r="832" spans="1:9" s="106" customFormat="1" ht="13.5" customHeight="1">
      <c r="A832" s="128">
        <v>2130122</v>
      </c>
      <c r="B832" s="155" t="s">
        <v>661</v>
      </c>
      <c r="C832" s="188">
        <v>18461</v>
      </c>
      <c r="D832" s="188">
        <v>2594</v>
      </c>
      <c r="E832" s="194">
        <v>13964</v>
      </c>
      <c r="F832" s="182">
        <f t="shared" si="37"/>
        <v>0.7564053951573587</v>
      </c>
      <c r="G832" s="182">
        <f t="shared" si="38"/>
        <v>5.383191981495759</v>
      </c>
      <c r="H832" s="182"/>
      <c r="I832" s="150"/>
    </row>
    <row r="833" spans="1:9" s="106" customFormat="1" ht="13.5" customHeight="1">
      <c r="A833" s="128">
        <v>2130124</v>
      </c>
      <c r="B833" s="155" t="s">
        <v>662</v>
      </c>
      <c r="C833" s="188">
        <v>1990</v>
      </c>
      <c r="D833" s="188"/>
      <c r="E833" s="194"/>
      <c r="F833" s="182">
        <f t="shared" si="37"/>
        <v>0</v>
      </c>
      <c r="G833" s="182">
        <f t="shared" si="38"/>
      </c>
      <c r="H833" s="182"/>
      <c r="I833" s="150"/>
    </row>
    <row r="834" spans="1:9" s="106" customFormat="1" ht="13.5" customHeight="1">
      <c r="A834" s="128">
        <v>2130125</v>
      </c>
      <c r="B834" s="155" t="s">
        <v>663</v>
      </c>
      <c r="C834" s="188"/>
      <c r="D834" s="188"/>
      <c r="E834" s="194"/>
      <c r="F834" s="182">
        <f t="shared" si="37"/>
      </c>
      <c r="G834" s="182">
        <f t="shared" si="38"/>
      </c>
      <c r="H834" s="182"/>
      <c r="I834" s="150"/>
    </row>
    <row r="835" spans="1:9" s="106" customFormat="1" ht="13.5" customHeight="1">
      <c r="A835" s="128">
        <v>2130126</v>
      </c>
      <c r="B835" s="155" t="s">
        <v>664</v>
      </c>
      <c r="C835" s="188">
        <v>481</v>
      </c>
      <c r="D835" s="188">
        <v>382</v>
      </c>
      <c r="E835" s="194">
        <v>967</v>
      </c>
      <c r="F835" s="182">
        <f t="shared" si="37"/>
        <v>2.0103950103950106</v>
      </c>
      <c r="G835" s="182">
        <f t="shared" si="38"/>
        <v>2.531413612565445</v>
      </c>
      <c r="H835" s="182"/>
      <c r="I835" s="150">
        <v>967</v>
      </c>
    </row>
    <row r="836" spans="1:9" s="106" customFormat="1" ht="13.5" customHeight="1">
      <c r="A836" s="128">
        <v>2130135</v>
      </c>
      <c r="B836" s="155" t="s">
        <v>665</v>
      </c>
      <c r="C836" s="188"/>
      <c r="D836" s="188">
        <v>7827</v>
      </c>
      <c r="E836" s="194"/>
      <c r="F836" s="182">
        <f t="shared" si="37"/>
      </c>
      <c r="G836" s="182">
        <f t="shared" si="38"/>
        <v>0</v>
      </c>
      <c r="H836" s="182"/>
      <c r="I836" s="150"/>
    </row>
    <row r="837" spans="1:9" s="106" customFormat="1" ht="13.5" customHeight="1">
      <c r="A837" s="128">
        <v>2130142</v>
      </c>
      <c r="B837" s="155" t="s">
        <v>666</v>
      </c>
      <c r="C837" s="188">
        <v>4</v>
      </c>
      <c r="D837" s="188"/>
      <c r="E837" s="194"/>
      <c r="F837" s="182">
        <f t="shared" si="37"/>
        <v>0</v>
      </c>
      <c r="G837" s="182">
        <f t="shared" si="38"/>
      </c>
      <c r="H837" s="182"/>
      <c r="I837" s="150"/>
    </row>
    <row r="838" spans="1:9" s="106" customFormat="1" ht="13.5" customHeight="1">
      <c r="A838" s="128">
        <v>2130148</v>
      </c>
      <c r="B838" s="155" t="s">
        <v>667</v>
      </c>
      <c r="C838" s="188"/>
      <c r="D838" s="188"/>
      <c r="E838" s="194"/>
      <c r="F838" s="182">
        <f t="shared" si="37"/>
      </c>
      <c r="G838" s="182">
        <f t="shared" si="38"/>
      </c>
      <c r="H838" s="182"/>
      <c r="I838" s="150"/>
    </row>
    <row r="839" spans="1:9" s="106" customFormat="1" ht="13.5" customHeight="1">
      <c r="A839" s="128">
        <v>2130152</v>
      </c>
      <c r="B839" s="155" t="s">
        <v>668</v>
      </c>
      <c r="C839" s="188"/>
      <c r="D839" s="188"/>
      <c r="E839" s="194"/>
      <c r="F839" s="182">
        <f t="shared" si="37"/>
      </c>
      <c r="G839" s="182">
        <f t="shared" si="38"/>
      </c>
      <c r="H839" s="182"/>
      <c r="I839" s="150"/>
    </row>
    <row r="840" spans="1:9" s="106" customFormat="1" ht="13.5" customHeight="1">
      <c r="A840" s="128">
        <v>2130153</v>
      </c>
      <c r="B840" s="155" t="s">
        <v>669</v>
      </c>
      <c r="C840" s="188">
        <v>1172</v>
      </c>
      <c r="D840" s="188"/>
      <c r="E840" s="194">
        <v>100</v>
      </c>
      <c r="F840" s="182">
        <f t="shared" si="37"/>
        <v>0.08532423208191127</v>
      </c>
      <c r="G840" s="182">
        <f t="shared" si="38"/>
      </c>
      <c r="H840" s="182"/>
      <c r="I840" s="150"/>
    </row>
    <row r="841" spans="1:9" s="106" customFormat="1" ht="13.5" customHeight="1">
      <c r="A841" s="128">
        <v>2130199</v>
      </c>
      <c r="B841" s="155" t="s">
        <v>670</v>
      </c>
      <c r="C841" s="188">
        <v>2</v>
      </c>
      <c r="D841" s="188">
        <v>107</v>
      </c>
      <c r="E841" s="194">
        <v>280</v>
      </c>
      <c r="F841" s="182">
        <f t="shared" si="37"/>
        <v>140</v>
      </c>
      <c r="G841" s="182">
        <f t="shared" si="38"/>
        <v>2.616822429906542</v>
      </c>
      <c r="H841" s="182"/>
      <c r="I841" s="150">
        <v>280</v>
      </c>
    </row>
    <row r="842" spans="1:9" s="106" customFormat="1" ht="13.5" customHeight="1">
      <c r="A842" s="128">
        <v>21302</v>
      </c>
      <c r="B842" s="155" t="s">
        <v>671</v>
      </c>
      <c r="C842" s="185">
        <v>222</v>
      </c>
      <c r="D842" s="185">
        <v>1435</v>
      </c>
      <c r="E842" s="186">
        <v>2431</v>
      </c>
      <c r="F842" s="182">
        <f t="shared" si="37"/>
        <v>10.95045045045045</v>
      </c>
      <c r="G842" s="182">
        <f t="shared" si="38"/>
        <v>1.6940766550522648</v>
      </c>
      <c r="H842" s="182"/>
      <c r="I842" s="135">
        <v>1109</v>
      </c>
    </row>
    <row r="843" spans="1:9" s="106" customFormat="1" ht="13.5" customHeight="1">
      <c r="A843" s="128">
        <v>2130201</v>
      </c>
      <c r="B843" s="155" t="s">
        <v>43</v>
      </c>
      <c r="C843" s="188">
        <v>58</v>
      </c>
      <c r="D843" s="188">
        <v>221</v>
      </c>
      <c r="E843" s="194">
        <v>87</v>
      </c>
      <c r="F843" s="182">
        <f t="shared" si="37"/>
        <v>1.5</v>
      </c>
      <c r="G843" s="182">
        <f t="shared" si="38"/>
        <v>0.3936651583710407</v>
      </c>
      <c r="H843" s="182"/>
      <c r="I843" s="150">
        <v>87</v>
      </c>
    </row>
    <row r="844" spans="1:9" s="106" customFormat="1" ht="13.5" customHeight="1">
      <c r="A844" s="128">
        <v>2130202</v>
      </c>
      <c r="B844" s="155" t="s">
        <v>44</v>
      </c>
      <c r="C844" s="188"/>
      <c r="D844" s="188">
        <v>19</v>
      </c>
      <c r="E844" s="194"/>
      <c r="F844" s="182">
        <f t="shared" si="37"/>
      </c>
      <c r="G844" s="182">
        <f t="shared" si="38"/>
        <v>0</v>
      </c>
      <c r="H844" s="182"/>
      <c r="I844" s="150"/>
    </row>
    <row r="845" spans="1:9" s="106" customFormat="1" ht="13.5" customHeight="1">
      <c r="A845" s="128">
        <v>2130203</v>
      </c>
      <c r="B845" s="155" t="s">
        <v>45</v>
      </c>
      <c r="C845" s="188"/>
      <c r="D845" s="188"/>
      <c r="E845" s="194"/>
      <c r="F845" s="182">
        <f t="shared" si="37"/>
      </c>
      <c r="G845" s="182">
        <f t="shared" si="38"/>
      </c>
      <c r="H845" s="182"/>
      <c r="I845" s="150"/>
    </row>
    <row r="846" spans="1:9" s="106" customFormat="1" ht="13.5" customHeight="1">
      <c r="A846" s="128">
        <v>2130204</v>
      </c>
      <c r="B846" s="155" t="s">
        <v>672</v>
      </c>
      <c r="C846" s="188"/>
      <c r="D846" s="188">
        <v>897</v>
      </c>
      <c r="E846" s="194">
        <v>163</v>
      </c>
      <c r="F846" s="182">
        <f t="shared" si="37"/>
      </c>
      <c r="G846" s="182">
        <f t="shared" si="38"/>
        <v>0.18171683389074694</v>
      </c>
      <c r="H846" s="182"/>
      <c r="I846" s="150">
        <v>163</v>
      </c>
    </row>
    <row r="847" spans="1:9" s="106" customFormat="1" ht="13.5" customHeight="1">
      <c r="A847" s="128">
        <v>2130205</v>
      </c>
      <c r="B847" s="155" t="s">
        <v>673</v>
      </c>
      <c r="C847" s="188">
        <v>76</v>
      </c>
      <c r="D847" s="188">
        <v>13</v>
      </c>
      <c r="E847" s="194">
        <v>196</v>
      </c>
      <c r="F847" s="182">
        <f t="shared" si="37"/>
        <v>2.5789473684210527</v>
      </c>
      <c r="G847" s="182">
        <f t="shared" si="38"/>
        <v>15.076923076923077</v>
      </c>
      <c r="H847" s="182"/>
      <c r="I847" s="150">
        <v>196</v>
      </c>
    </row>
    <row r="848" spans="1:9" s="106" customFormat="1" ht="13.5" customHeight="1">
      <c r="A848" s="128">
        <v>2130206</v>
      </c>
      <c r="B848" s="155" t="s">
        <v>674</v>
      </c>
      <c r="C848" s="188"/>
      <c r="D848" s="188"/>
      <c r="E848" s="194">
        <v>1322</v>
      </c>
      <c r="F848" s="182">
        <f t="shared" si="37"/>
      </c>
      <c r="G848" s="182">
        <f t="shared" si="38"/>
      </c>
      <c r="H848" s="182"/>
      <c r="I848" s="150"/>
    </row>
    <row r="849" spans="1:9" s="106" customFormat="1" ht="13.5" customHeight="1">
      <c r="A849" s="128">
        <v>2130207</v>
      </c>
      <c r="B849" s="155" t="s">
        <v>675</v>
      </c>
      <c r="C849" s="188"/>
      <c r="D849" s="188">
        <v>22</v>
      </c>
      <c r="E849" s="194">
        <v>123</v>
      </c>
      <c r="F849" s="182">
        <f t="shared" si="37"/>
      </c>
      <c r="G849" s="182">
        <f t="shared" si="38"/>
        <v>5.590909090909091</v>
      </c>
      <c r="H849" s="182"/>
      <c r="I849" s="150">
        <v>123</v>
      </c>
    </row>
    <row r="850" spans="1:9" s="106" customFormat="1" ht="13.5" customHeight="1">
      <c r="A850" s="128">
        <v>2130209</v>
      </c>
      <c r="B850" s="155" t="s">
        <v>676</v>
      </c>
      <c r="C850" s="188"/>
      <c r="D850" s="188"/>
      <c r="E850" s="194"/>
      <c r="F850" s="182">
        <f t="shared" si="37"/>
      </c>
      <c r="G850" s="182">
        <f t="shared" si="38"/>
      </c>
      <c r="H850" s="182"/>
      <c r="I850" s="150"/>
    </row>
    <row r="851" spans="1:9" s="106" customFormat="1" ht="13.5" customHeight="1">
      <c r="A851" s="128">
        <v>2130211</v>
      </c>
      <c r="B851" s="155" t="s">
        <v>677</v>
      </c>
      <c r="C851" s="188"/>
      <c r="D851" s="188">
        <v>27</v>
      </c>
      <c r="E851" s="194"/>
      <c r="F851" s="182">
        <f t="shared" si="37"/>
      </c>
      <c r="G851" s="182">
        <f t="shared" si="38"/>
        <v>0</v>
      </c>
      <c r="H851" s="182"/>
      <c r="I851" s="150"/>
    </row>
    <row r="852" spans="1:9" s="106" customFormat="1" ht="13.5" customHeight="1">
      <c r="A852" s="128">
        <v>2130212</v>
      </c>
      <c r="B852" s="155" t="s">
        <v>678</v>
      </c>
      <c r="C852" s="188"/>
      <c r="D852" s="188"/>
      <c r="E852" s="194"/>
      <c r="F852" s="182">
        <f t="shared" si="37"/>
      </c>
      <c r="G852" s="182">
        <f t="shared" si="38"/>
      </c>
      <c r="H852" s="182"/>
      <c r="I852" s="150"/>
    </row>
    <row r="853" spans="1:9" s="106" customFormat="1" ht="13.5" customHeight="1">
      <c r="A853" s="128">
        <v>2130213</v>
      </c>
      <c r="B853" s="155" t="s">
        <v>679</v>
      </c>
      <c r="C853" s="188"/>
      <c r="D853" s="188"/>
      <c r="E853" s="194"/>
      <c r="F853" s="182">
        <f t="shared" si="37"/>
      </c>
      <c r="G853" s="182">
        <f t="shared" si="38"/>
      </c>
      <c r="H853" s="182"/>
      <c r="I853" s="150"/>
    </row>
    <row r="854" spans="1:9" s="106" customFormat="1" ht="13.5" customHeight="1">
      <c r="A854" s="128">
        <v>2130217</v>
      </c>
      <c r="B854" s="155" t="s">
        <v>680</v>
      </c>
      <c r="C854" s="188"/>
      <c r="D854" s="188"/>
      <c r="E854" s="194"/>
      <c r="F854" s="182">
        <f t="shared" si="37"/>
      </c>
      <c r="G854" s="182">
        <f t="shared" si="38"/>
      </c>
      <c r="H854" s="182"/>
      <c r="I854" s="150"/>
    </row>
    <row r="855" spans="1:9" s="106" customFormat="1" ht="13.5" customHeight="1">
      <c r="A855" s="128">
        <v>2130220</v>
      </c>
      <c r="B855" s="155" t="s">
        <v>681</v>
      </c>
      <c r="C855" s="188"/>
      <c r="D855" s="188"/>
      <c r="E855" s="194"/>
      <c r="F855" s="182">
        <f t="shared" si="37"/>
      </c>
      <c r="G855" s="182">
        <f t="shared" si="38"/>
      </c>
      <c r="H855" s="182"/>
      <c r="I855" s="150"/>
    </row>
    <row r="856" spans="1:9" s="106" customFormat="1" ht="13.5" customHeight="1">
      <c r="A856" s="128">
        <v>2130221</v>
      </c>
      <c r="B856" s="155" t="s">
        <v>682</v>
      </c>
      <c r="C856" s="188"/>
      <c r="D856" s="188"/>
      <c r="E856" s="194"/>
      <c r="F856" s="182">
        <f t="shared" si="37"/>
      </c>
      <c r="G856" s="182">
        <f t="shared" si="38"/>
      </c>
      <c r="H856" s="182"/>
      <c r="I856" s="150"/>
    </row>
    <row r="857" spans="1:9" s="106" customFormat="1" ht="13.5" customHeight="1">
      <c r="A857" s="128">
        <v>2130223</v>
      </c>
      <c r="B857" s="155" t="s">
        <v>683</v>
      </c>
      <c r="C857" s="188"/>
      <c r="D857" s="188"/>
      <c r="E857" s="194"/>
      <c r="F857" s="182">
        <f t="shared" si="37"/>
      </c>
      <c r="G857" s="182">
        <f t="shared" si="38"/>
      </c>
      <c r="H857" s="182"/>
      <c r="I857" s="150"/>
    </row>
    <row r="858" spans="1:9" s="106" customFormat="1" ht="13.5" customHeight="1">
      <c r="A858" s="128">
        <v>2130226</v>
      </c>
      <c r="B858" s="155" t="s">
        <v>684</v>
      </c>
      <c r="C858" s="188"/>
      <c r="D858" s="188"/>
      <c r="E858" s="194"/>
      <c r="F858" s="182">
        <f t="shared" si="37"/>
      </c>
      <c r="G858" s="182">
        <f t="shared" si="38"/>
      </c>
      <c r="H858" s="182"/>
      <c r="I858" s="150"/>
    </row>
    <row r="859" spans="1:9" s="106" customFormat="1" ht="13.5" customHeight="1">
      <c r="A859" s="128">
        <v>2130227</v>
      </c>
      <c r="B859" s="155" t="s">
        <v>685</v>
      </c>
      <c r="C859" s="188"/>
      <c r="D859" s="188"/>
      <c r="E859" s="194"/>
      <c r="F859" s="182">
        <f t="shared" si="37"/>
      </c>
      <c r="G859" s="182">
        <f t="shared" si="38"/>
      </c>
      <c r="H859" s="182"/>
      <c r="I859" s="150"/>
    </row>
    <row r="860" spans="1:9" s="106" customFormat="1" ht="13.5" customHeight="1">
      <c r="A860" s="128">
        <v>2130234</v>
      </c>
      <c r="B860" s="155" t="s">
        <v>686</v>
      </c>
      <c r="C860" s="188">
        <v>5</v>
      </c>
      <c r="D860" s="188">
        <v>195</v>
      </c>
      <c r="E860" s="194">
        <v>283</v>
      </c>
      <c r="F860" s="182">
        <f t="shared" si="37"/>
        <v>56.6</v>
      </c>
      <c r="G860" s="182">
        <f t="shared" si="38"/>
        <v>1.4512820512820512</v>
      </c>
      <c r="H860" s="182"/>
      <c r="I860" s="150">
        <v>283</v>
      </c>
    </row>
    <row r="861" spans="1:9" s="106" customFormat="1" ht="13.5" customHeight="1">
      <c r="A861" s="128">
        <v>2130236</v>
      </c>
      <c r="B861" s="155" t="s">
        <v>687</v>
      </c>
      <c r="C861" s="188"/>
      <c r="D861" s="188"/>
      <c r="E861" s="194"/>
      <c r="F861" s="182">
        <f t="shared" si="37"/>
      </c>
      <c r="G861" s="182">
        <f t="shared" si="38"/>
      </c>
      <c r="H861" s="182"/>
      <c r="I861" s="150"/>
    </row>
    <row r="862" spans="1:9" s="106" customFormat="1" ht="13.5" customHeight="1">
      <c r="A862" s="128">
        <v>2130237</v>
      </c>
      <c r="B862" s="155" t="s">
        <v>656</v>
      </c>
      <c r="C862" s="188"/>
      <c r="D862" s="188"/>
      <c r="E862" s="194"/>
      <c r="F862" s="182">
        <f t="shared" si="37"/>
      </c>
      <c r="G862" s="182">
        <f t="shared" si="38"/>
      </c>
      <c r="H862" s="182"/>
      <c r="I862" s="150"/>
    </row>
    <row r="863" spans="1:9" s="106" customFormat="1" ht="13.5" customHeight="1">
      <c r="A863" s="128">
        <v>2130299</v>
      </c>
      <c r="B863" s="155" t="s">
        <v>688</v>
      </c>
      <c r="C863" s="188">
        <v>83</v>
      </c>
      <c r="D863" s="188">
        <v>41</v>
      </c>
      <c r="E863" s="201">
        <v>257</v>
      </c>
      <c r="F863" s="182">
        <f t="shared" si="37"/>
        <v>3.0963855421686746</v>
      </c>
      <c r="G863" s="182">
        <f t="shared" si="38"/>
        <v>6.2682926829268295</v>
      </c>
      <c r="H863" s="182"/>
      <c r="I863" s="157">
        <v>257</v>
      </c>
    </row>
    <row r="864" spans="1:9" s="106" customFormat="1" ht="13.5" customHeight="1">
      <c r="A864" s="128">
        <v>21303</v>
      </c>
      <c r="B864" s="155" t="s">
        <v>689</v>
      </c>
      <c r="C864" s="185">
        <v>13991</v>
      </c>
      <c r="D864" s="185">
        <v>18704</v>
      </c>
      <c r="E864" s="186">
        <v>12796</v>
      </c>
      <c r="F864" s="182">
        <f t="shared" si="37"/>
        <v>0.9145879493960403</v>
      </c>
      <c r="G864" s="182">
        <f t="shared" si="38"/>
        <v>0.6841317365269461</v>
      </c>
      <c r="H864" s="182"/>
      <c r="I864" s="135">
        <v>1623</v>
      </c>
    </row>
    <row r="865" spans="1:9" s="106" customFormat="1" ht="13.5" customHeight="1">
      <c r="A865" s="128">
        <v>2130301</v>
      </c>
      <c r="B865" s="155" t="s">
        <v>43</v>
      </c>
      <c r="C865" s="188">
        <v>290</v>
      </c>
      <c r="D865" s="188">
        <v>367</v>
      </c>
      <c r="E865" s="194">
        <v>555</v>
      </c>
      <c r="F865" s="182">
        <f t="shared" si="37"/>
        <v>1.9137931034482758</v>
      </c>
      <c r="G865" s="182">
        <f t="shared" si="38"/>
        <v>1.5122615803814714</v>
      </c>
      <c r="H865" s="182"/>
      <c r="I865" s="150">
        <v>555</v>
      </c>
    </row>
    <row r="866" spans="1:9" s="106" customFormat="1" ht="13.5" customHeight="1">
      <c r="A866" s="128">
        <v>2130302</v>
      </c>
      <c r="B866" s="155" t="s">
        <v>44</v>
      </c>
      <c r="C866" s="188"/>
      <c r="D866" s="188">
        <v>20</v>
      </c>
      <c r="E866" s="194"/>
      <c r="F866" s="182">
        <f aca="true" t="shared" si="40" ref="F866:F929">_xlfn.IFERROR((E866/C866)*100%,"")</f>
      </c>
      <c r="G866" s="182">
        <f aca="true" t="shared" si="41" ref="G866:G929">_xlfn.IFERROR((E866/D866)*100%,"")</f>
        <v>0</v>
      </c>
      <c r="H866" s="182"/>
      <c r="I866" s="150"/>
    </row>
    <row r="867" spans="1:9" s="106" customFormat="1" ht="13.5" customHeight="1">
      <c r="A867" s="128">
        <v>2130303</v>
      </c>
      <c r="B867" s="155" t="s">
        <v>45</v>
      </c>
      <c r="C867" s="188">
        <v>4</v>
      </c>
      <c r="D867" s="188"/>
      <c r="E867" s="194"/>
      <c r="F867" s="182">
        <f t="shared" si="40"/>
        <v>0</v>
      </c>
      <c r="G867" s="182">
        <f t="shared" si="41"/>
      </c>
      <c r="H867" s="182"/>
      <c r="I867" s="150"/>
    </row>
    <row r="868" spans="1:9" s="106" customFormat="1" ht="13.5" customHeight="1">
      <c r="A868" s="128">
        <v>2130304</v>
      </c>
      <c r="B868" s="155" t="s">
        <v>690</v>
      </c>
      <c r="C868" s="188"/>
      <c r="D868" s="188">
        <v>2</v>
      </c>
      <c r="E868" s="194"/>
      <c r="F868" s="182">
        <f t="shared" si="40"/>
      </c>
      <c r="G868" s="182">
        <f t="shared" si="41"/>
        <v>0</v>
      </c>
      <c r="H868" s="182"/>
      <c r="I868" s="150"/>
    </row>
    <row r="869" spans="1:9" s="106" customFormat="1" ht="13.5" customHeight="1">
      <c r="A869" s="128">
        <v>2130305</v>
      </c>
      <c r="B869" s="155" t="s">
        <v>691</v>
      </c>
      <c r="C869" s="188"/>
      <c r="D869" s="188"/>
      <c r="E869" s="194"/>
      <c r="F869" s="182">
        <f t="shared" si="40"/>
      </c>
      <c r="G869" s="182">
        <f t="shared" si="41"/>
      </c>
      <c r="H869" s="182"/>
      <c r="I869" s="150"/>
    </row>
    <row r="870" spans="1:9" s="106" customFormat="1" ht="13.5" customHeight="1">
      <c r="A870" s="128">
        <v>2130306</v>
      </c>
      <c r="B870" s="155" t="s">
        <v>692</v>
      </c>
      <c r="C870" s="188">
        <v>907</v>
      </c>
      <c r="D870" s="188">
        <v>152</v>
      </c>
      <c r="E870" s="194">
        <v>10</v>
      </c>
      <c r="F870" s="182">
        <f t="shared" si="40"/>
        <v>0.011025358324145534</v>
      </c>
      <c r="G870" s="182">
        <f t="shared" si="41"/>
        <v>0.06578947368421052</v>
      </c>
      <c r="H870" s="182"/>
      <c r="I870" s="150">
        <v>10</v>
      </c>
    </row>
    <row r="871" spans="1:9" s="106" customFormat="1" ht="13.5" customHeight="1">
      <c r="A871" s="128">
        <v>2130307</v>
      </c>
      <c r="B871" s="155" t="s">
        <v>693</v>
      </c>
      <c r="C871" s="188"/>
      <c r="D871" s="188"/>
      <c r="E871" s="194"/>
      <c r="F871" s="182">
        <f t="shared" si="40"/>
      </c>
      <c r="G871" s="182">
        <f t="shared" si="41"/>
      </c>
      <c r="H871" s="182"/>
      <c r="I871" s="150"/>
    </row>
    <row r="872" spans="1:9" s="106" customFormat="1" ht="13.5" customHeight="1">
      <c r="A872" s="128">
        <v>2130308</v>
      </c>
      <c r="B872" s="155" t="s">
        <v>694</v>
      </c>
      <c r="C872" s="188"/>
      <c r="D872" s="188"/>
      <c r="E872" s="194"/>
      <c r="F872" s="182">
        <f t="shared" si="40"/>
      </c>
      <c r="G872" s="182">
        <f t="shared" si="41"/>
      </c>
      <c r="H872" s="182"/>
      <c r="I872" s="150"/>
    </row>
    <row r="873" spans="1:9" s="106" customFormat="1" ht="13.5" customHeight="1">
      <c r="A873" s="128">
        <v>2130309</v>
      </c>
      <c r="B873" s="155" t="s">
        <v>695</v>
      </c>
      <c r="C873" s="188"/>
      <c r="D873" s="188"/>
      <c r="E873" s="194"/>
      <c r="F873" s="182">
        <f t="shared" si="40"/>
      </c>
      <c r="G873" s="182">
        <f t="shared" si="41"/>
      </c>
      <c r="H873" s="182"/>
      <c r="I873" s="150"/>
    </row>
    <row r="874" spans="1:9" s="106" customFormat="1" ht="13.5" customHeight="1">
      <c r="A874" s="128">
        <v>2130310</v>
      </c>
      <c r="B874" s="155" t="s">
        <v>696</v>
      </c>
      <c r="C874" s="188"/>
      <c r="D874" s="188">
        <v>42</v>
      </c>
      <c r="E874" s="194"/>
      <c r="F874" s="182">
        <f t="shared" si="40"/>
      </c>
      <c r="G874" s="182">
        <f t="shared" si="41"/>
        <v>0</v>
      </c>
      <c r="H874" s="182"/>
      <c r="I874" s="150"/>
    </row>
    <row r="875" spans="1:9" s="106" customFormat="1" ht="13.5" customHeight="1">
      <c r="A875" s="128">
        <v>2130311</v>
      </c>
      <c r="B875" s="155" t="s">
        <v>697</v>
      </c>
      <c r="C875" s="188"/>
      <c r="D875" s="188"/>
      <c r="E875" s="194"/>
      <c r="F875" s="182">
        <f t="shared" si="40"/>
      </c>
      <c r="G875" s="182">
        <f t="shared" si="41"/>
      </c>
      <c r="H875" s="182"/>
      <c r="I875" s="150"/>
    </row>
    <row r="876" spans="1:9" s="106" customFormat="1" ht="13.5" customHeight="1">
      <c r="A876" s="128">
        <v>2130312</v>
      </c>
      <c r="B876" s="155" t="s">
        <v>698</v>
      </c>
      <c r="C876" s="188"/>
      <c r="D876" s="188"/>
      <c r="E876" s="194"/>
      <c r="F876" s="182">
        <f t="shared" si="40"/>
      </c>
      <c r="G876" s="182">
        <f t="shared" si="41"/>
      </c>
      <c r="H876" s="182"/>
      <c r="I876" s="150"/>
    </row>
    <row r="877" spans="1:9" s="106" customFormat="1" ht="13.5" customHeight="1">
      <c r="A877" s="128">
        <v>2130313</v>
      </c>
      <c r="B877" s="155" t="s">
        <v>699</v>
      </c>
      <c r="C877" s="188"/>
      <c r="D877" s="188"/>
      <c r="E877" s="194"/>
      <c r="F877" s="182">
        <f t="shared" si="40"/>
      </c>
      <c r="G877" s="182">
        <f t="shared" si="41"/>
      </c>
      <c r="H877" s="182"/>
      <c r="I877" s="150"/>
    </row>
    <row r="878" spans="1:9" s="106" customFormat="1" ht="13.5" customHeight="1">
      <c r="A878" s="128">
        <v>2130314</v>
      </c>
      <c r="B878" s="155" t="s">
        <v>700</v>
      </c>
      <c r="C878" s="188">
        <v>3025</v>
      </c>
      <c r="D878" s="188">
        <v>357</v>
      </c>
      <c r="E878" s="194">
        <v>486</v>
      </c>
      <c r="F878" s="182">
        <f t="shared" si="40"/>
        <v>0.1606611570247934</v>
      </c>
      <c r="G878" s="182">
        <f t="shared" si="41"/>
        <v>1.361344537815126</v>
      </c>
      <c r="H878" s="182"/>
      <c r="I878" s="150">
        <v>486</v>
      </c>
    </row>
    <row r="879" spans="1:9" s="106" customFormat="1" ht="13.5" customHeight="1">
      <c r="A879" s="128">
        <v>2130315</v>
      </c>
      <c r="B879" s="155" t="s">
        <v>701</v>
      </c>
      <c r="C879" s="188"/>
      <c r="D879" s="188"/>
      <c r="E879" s="194">
        <v>10</v>
      </c>
      <c r="F879" s="182">
        <f t="shared" si="40"/>
      </c>
      <c r="G879" s="182">
        <f t="shared" si="41"/>
      </c>
      <c r="H879" s="182"/>
      <c r="I879" s="150">
        <v>10</v>
      </c>
    </row>
    <row r="880" spans="1:9" s="106" customFormat="1" ht="13.5" customHeight="1">
      <c r="A880" s="128">
        <v>2130316</v>
      </c>
      <c r="B880" s="155" t="s">
        <v>702</v>
      </c>
      <c r="C880" s="188">
        <v>3206</v>
      </c>
      <c r="D880" s="188">
        <v>1732</v>
      </c>
      <c r="E880" s="194">
        <v>9362</v>
      </c>
      <c r="F880" s="182">
        <f t="shared" si="40"/>
        <v>2.920149719276357</v>
      </c>
      <c r="G880" s="182">
        <f t="shared" si="41"/>
        <v>5.405311778290993</v>
      </c>
      <c r="H880" s="182"/>
      <c r="I880" s="150"/>
    </row>
    <row r="881" spans="1:9" s="106" customFormat="1" ht="13.5" customHeight="1">
      <c r="A881" s="128">
        <v>2130317</v>
      </c>
      <c r="B881" s="155" t="s">
        <v>703</v>
      </c>
      <c r="C881" s="188"/>
      <c r="D881" s="188"/>
      <c r="E881" s="194"/>
      <c r="F881" s="182">
        <f t="shared" si="40"/>
      </c>
      <c r="G881" s="182">
        <f t="shared" si="41"/>
      </c>
      <c r="H881" s="182"/>
      <c r="I881" s="150"/>
    </row>
    <row r="882" spans="1:9" s="106" customFormat="1" ht="13.5" customHeight="1">
      <c r="A882" s="128">
        <v>2130318</v>
      </c>
      <c r="B882" s="155" t="s">
        <v>704</v>
      </c>
      <c r="C882" s="188"/>
      <c r="D882" s="188"/>
      <c r="E882" s="194"/>
      <c r="F882" s="182">
        <f t="shared" si="40"/>
      </c>
      <c r="G882" s="182">
        <f t="shared" si="41"/>
      </c>
      <c r="H882" s="182"/>
      <c r="I882" s="150"/>
    </row>
    <row r="883" spans="1:9" s="106" customFormat="1" ht="13.5" customHeight="1">
      <c r="A883" s="128">
        <v>2130319</v>
      </c>
      <c r="B883" s="155" t="s">
        <v>705</v>
      </c>
      <c r="C883" s="188">
        <v>1623</v>
      </c>
      <c r="D883" s="188">
        <v>215</v>
      </c>
      <c r="E883" s="194"/>
      <c r="F883" s="182">
        <f t="shared" si="40"/>
        <v>0</v>
      </c>
      <c r="G883" s="182">
        <f t="shared" si="41"/>
        <v>0</v>
      </c>
      <c r="H883" s="182"/>
      <c r="I883" s="150"/>
    </row>
    <row r="884" spans="1:9" s="106" customFormat="1" ht="13.5" customHeight="1">
      <c r="A884" s="128">
        <v>2130321</v>
      </c>
      <c r="B884" s="155" t="s">
        <v>706</v>
      </c>
      <c r="C884" s="188">
        <v>500</v>
      </c>
      <c r="D884" s="188"/>
      <c r="E884" s="194">
        <v>1811</v>
      </c>
      <c r="F884" s="182">
        <f t="shared" si="40"/>
        <v>3.622</v>
      </c>
      <c r="G884" s="182">
        <f t="shared" si="41"/>
      </c>
      <c r="H884" s="182"/>
      <c r="I884" s="150"/>
    </row>
    <row r="885" spans="1:9" s="106" customFormat="1" ht="13.5" customHeight="1">
      <c r="A885" s="128">
        <v>2130322</v>
      </c>
      <c r="B885" s="155" t="s">
        <v>707</v>
      </c>
      <c r="C885" s="188"/>
      <c r="D885" s="188"/>
      <c r="E885" s="194"/>
      <c r="F885" s="182">
        <f t="shared" si="40"/>
      </c>
      <c r="G885" s="182">
        <f t="shared" si="41"/>
      </c>
      <c r="H885" s="182"/>
      <c r="I885" s="150"/>
    </row>
    <row r="886" spans="1:9" s="106" customFormat="1" ht="13.5" customHeight="1">
      <c r="A886" s="128">
        <v>2130333</v>
      </c>
      <c r="B886" s="155" t="s">
        <v>683</v>
      </c>
      <c r="C886" s="188"/>
      <c r="D886" s="188"/>
      <c r="E886" s="194"/>
      <c r="F886" s="182">
        <f t="shared" si="40"/>
      </c>
      <c r="G886" s="182">
        <f t="shared" si="41"/>
      </c>
      <c r="H886" s="182"/>
      <c r="I886" s="150"/>
    </row>
    <row r="887" spans="1:9" s="106" customFormat="1" ht="13.5" customHeight="1">
      <c r="A887" s="128">
        <v>2130334</v>
      </c>
      <c r="B887" s="155" t="s">
        <v>708</v>
      </c>
      <c r="C887" s="188"/>
      <c r="D887" s="188">
        <v>6420</v>
      </c>
      <c r="E887" s="194"/>
      <c r="F887" s="182">
        <f t="shared" si="40"/>
      </c>
      <c r="G887" s="182">
        <f t="shared" si="41"/>
        <v>0</v>
      </c>
      <c r="H887" s="182"/>
      <c r="I887" s="150"/>
    </row>
    <row r="888" spans="1:9" s="106" customFormat="1" ht="13.5" customHeight="1">
      <c r="A888" s="128">
        <v>2130335</v>
      </c>
      <c r="B888" s="158" t="s">
        <v>709</v>
      </c>
      <c r="C888" s="188">
        <v>93</v>
      </c>
      <c r="D888" s="188">
        <v>208</v>
      </c>
      <c r="E888" s="194"/>
      <c r="F888" s="182">
        <f t="shared" si="40"/>
        <v>0</v>
      </c>
      <c r="G888" s="182">
        <f t="shared" si="41"/>
        <v>0</v>
      </c>
      <c r="H888" s="182"/>
      <c r="I888" s="150"/>
    </row>
    <row r="889" spans="1:9" s="106" customFormat="1" ht="13.5" customHeight="1">
      <c r="A889" s="128">
        <v>2130336</v>
      </c>
      <c r="B889" s="155" t="s">
        <v>710</v>
      </c>
      <c r="C889" s="188"/>
      <c r="D889" s="188"/>
      <c r="E889" s="194"/>
      <c r="F889" s="182">
        <f t="shared" si="40"/>
      </c>
      <c r="G889" s="182">
        <f t="shared" si="41"/>
      </c>
      <c r="H889" s="182"/>
      <c r="I889" s="150"/>
    </row>
    <row r="890" spans="1:9" s="106" customFormat="1" ht="13.5" customHeight="1">
      <c r="A890" s="128">
        <v>2130337</v>
      </c>
      <c r="B890" s="155" t="s">
        <v>711</v>
      </c>
      <c r="C890" s="188"/>
      <c r="D890" s="188"/>
      <c r="E890" s="194"/>
      <c r="F890" s="182">
        <f t="shared" si="40"/>
      </c>
      <c r="G890" s="182">
        <f t="shared" si="41"/>
      </c>
      <c r="H890" s="182"/>
      <c r="I890" s="150"/>
    </row>
    <row r="891" spans="1:9" s="106" customFormat="1" ht="13.5" customHeight="1">
      <c r="A891" s="128">
        <v>2130399</v>
      </c>
      <c r="B891" s="155" t="s">
        <v>712</v>
      </c>
      <c r="C891" s="188">
        <v>4343</v>
      </c>
      <c r="D891" s="188">
        <v>9189</v>
      </c>
      <c r="E891" s="194">
        <v>562</v>
      </c>
      <c r="F891" s="182">
        <f t="shared" si="40"/>
        <v>0.12940363803822244</v>
      </c>
      <c r="G891" s="182">
        <f t="shared" si="41"/>
        <v>0.061160082707585155</v>
      </c>
      <c r="H891" s="182"/>
      <c r="I891" s="150">
        <v>562</v>
      </c>
    </row>
    <row r="892" spans="1:9" s="106" customFormat="1" ht="13.5" customHeight="1">
      <c r="A892" s="128">
        <v>21305</v>
      </c>
      <c r="B892" s="158" t="s">
        <v>713</v>
      </c>
      <c r="C892" s="185">
        <v>756</v>
      </c>
      <c r="D892" s="185">
        <v>360</v>
      </c>
      <c r="E892" s="186"/>
      <c r="F892" s="182">
        <f t="shared" si="40"/>
        <v>0</v>
      </c>
      <c r="G892" s="182">
        <f t="shared" si="41"/>
        <v>0</v>
      </c>
      <c r="H892" s="182"/>
      <c r="I892" s="135"/>
    </row>
    <row r="893" spans="1:9" s="106" customFormat="1" ht="13.5" customHeight="1">
      <c r="A893" s="128">
        <v>2130501</v>
      </c>
      <c r="B893" s="155" t="s">
        <v>43</v>
      </c>
      <c r="C893" s="188"/>
      <c r="D893" s="188"/>
      <c r="E893" s="194"/>
      <c r="F893" s="182">
        <f t="shared" si="40"/>
      </c>
      <c r="G893" s="182">
        <f t="shared" si="41"/>
      </c>
      <c r="H893" s="182"/>
      <c r="I893" s="150"/>
    </row>
    <row r="894" spans="1:9" s="106" customFormat="1" ht="13.5" customHeight="1">
      <c r="A894" s="128">
        <v>2130502</v>
      </c>
      <c r="B894" s="155" t="s">
        <v>44</v>
      </c>
      <c r="C894" s="188"/>
      <c r="D894" s="188"/>
      <c r="E894" s="194"/>
      <c r="F894" s="182">
        <f t="shared" si="40"/>
      </c>
      <c r="G894" s="182">
        <f t="shared" si="41"/>
      </c>
      <c r="H894" s="182"/>
      <c r="I894" s="150"/>
    </row>
    <row r="895" spans="1:9" s="106" customFormat="1" ht="13.5" customHeight="1">
      <c r="A895" s="128">
        <v>2130503</v>
      </c>
      <c r="B895" s="155" t="s">
        <v>45</v>
      </c>
      <c r="C895" s="188"/>
      <c r="D895" s="188"/>
      <c r="E895" s="194"/>
      <c r="F895" s="182">
        <f t="shared" si="40"/>
      </c>
      <c r="G895" s="182">
        <f t="shared" si="41"/>
      </c>
      <c r="H895" s="182"/>
      <c r="I895" s="150"/>
    </row>
    <row r="896" spans="1:9" s="106" customFormat="1" ht="13.5" customHeight="1">
      <c r="A896" s="128">
        <v>2130504</v>
      </c>
      <c r="B896" s="155" t="s">
        <v>714</v>
      </c>
      <c r="C896" s="188"/>
      <c r="D896" s="188"/>
      <c r="E896" s="194"/>
      <c r="F896" s="182">
        <f t="shared" si="40"/>
      </c>
      <c r="G896" s="182">
        <f t="shared" si="41"/>
      </c>
      <c r="H896" s="182"/>
      <c r="I896" s="150"/>
    </row>
    <row r="897" spans="1:9" s="106" customFormat="1" ht="13.5" customHeight="1">
      <c r="A897" s="128">
        <v>2130505</v>
      </c>
      <c r="B897" s="155" t="s">
        <v>715</v>
      </c>
      <c r="C897" s="188"/>
      <c r="D897" s="188"/>
      <c r="E897" s="194"/>
      <c r="F897" s="182">
        <f t="shared" si="40"/>
      </c>
      <c r="G897" s="182">
        <f t="shared" si="41"/>
      </c>
      <c r="H897" s="182"/>
      <c r="I897" s="150"/>
    </row>
    <row r="898" spans="1:9" s="106" customFormat="1" ht="13.5" customHeight="1">
      <c r="A898" s="128">
        <v>2130506</v>
      </c>
      <c r="B898" s="155" t="s">
        <v>716</v>
      </c>
      <c r="C898" s="188"/>
      <c r="D898" s="188"/>
      <c r="E898" s="194"/>
      <c r="F898" s="182">
        <f t="shared" si="40"/>
      </c>
      <c r="G898" s="182">
        <f t="shared" si="41"/>
      </c>
      <c r="H898" s="182"/>
      <c r="I898" s="150"/>
    </row>
    <row r="899" spans="1:9" s="106" customFormat="1" ht="13.5" customHeight="1">
      <c r="A899" s="128">
        <v>2130507</v>
      </c>
      <c r="B899" s="155" t="s">
        <v>717</v>
      </c>
      <c r="C899" s="188"/>
      <c r="D899" s="188"/>
      <c r="E899" s="194"/>
      <c r="F899" s="182">
        <f t="shared" si="40"/>
      </c>
      <c r="G899" s="182">
        <f t="shared" si="41"/>
      </c>
      <c r="H899" s="182"/>
      <c r="I899" s="150"/>
    </row>
    <row r="900" spans="1:9" s="106" customFormat="1" ht="13.5" customHeight="1">
      <c r="A900" s="128">
        <v>2130508</v>
      </c>
      <c r="B900" s="155" t="s">
        <v>718</v>
      </c>
      <c r="C900" s="188"/>
      <c r="D900" s="188"/>
      <c r="E900" s="194"/>
      <c r="F900" s="182">
        <f t="shared" si="40"/>
      </c>
      <c r="G900" s="182">
        <f t="shared" si="41"/>
      </c>
      <c r="H900" s="182"/>
      <c r="I900" s="150"/>
    </row>
    <row r="901" spans="1:9" s="106" customFormat="1" ht="13.5" customHeight="1">
      <c r="A901" s="128">
        <v>2130550</v>
      </c>
      <c r="B901" s="155" t="s">
        <v>52</v>
      </c>
      <c r="C901" s="188"/>
      <c r="D901" s="188"/>
      <c r="E901" s="194"/>
      <c r="F901" s="182">
        <f t="shared" si="40"/>
      </c>
      <c r="G901" s="182">
        <f t="shared" si="41"/>
      </c>
      <c r="H901" s="182"/>
      <c r="I901" s="150"/>
    </row>
    <row r="902" spans="1:9" s="106" customFormat="1" ht="13.5" customHeight="1">
      <c r="A902" s="128">
        <v>2130599</v>
      </c>
      <c r="B902" s="158" t="s">
        <v>719</v>
      </c>
      <c r="C902" s="188">
        <v>756</v>
      </c>
      <c r="D902" s="188">
        <v>360</v>
      </c>
      <c r="E902" s="194"/>
      <c r="F902" s="182">
        <f t="shared" si="40"/>
        <v>0</v>
      </c>
      <c r="G902" s="182">
        <f t="shared" si="41"/>
        <v>0</v>
      </c>
      <c r="H902" s="182"/>
      <c r="I902" s="150"/>
    </row>
    <row r="903" spans="1:9" s="106" customFormat="1" ht="13.5" customHeight="1">
      <c r="A903" s="128">
        <v>21307</v>
      </c>
      <c r="B903" s="155" t="s">
        <v>720</v>
      </c>
      <c r="C903" s="185">
        <v>4371</v>
      </c>
      <c r="D903" s="185">
        <v>5350</v>
      </c>
      <c r="E903" s="186">
        <v>5927</v>
      </c>
      <c r="F903" s="182">
        <f t="shared" si="40"/>
        <v>1.3559826126744452</v>
      </c>
      <c r="G903" s="182">
        <f t="shared" si="41"/>
        <v>1.1078504672897196</v>
      </c>
      <c r="H903" s="182"/>
      <c r="I903" s="135">
        <v>4999</v>
      </c>
    </row>
    <row r="904" spans="1:9" s="106" customFormat="1" ht="13.5" customHeight="1">
      <c r="A904" s="128">
        <v>2130701</v>
      </c>
      <c r="B904" s="155" t="s">
        <v>721</v>
      </c>
      <c r="C904" s="188">
        <v>1998</v>
      </c>
      <c r="D904" s="188">
        <v>2561</v>
      </c>
      <c r="E904" s="194">
        <v>1132</v>
      </c>
      <c r="F904" s="182">
        <f t="shared" si="40"/>
        <v>0.5665665665665666</v>
      </c>
      <c r="G904" s="182">
        <f t="shared" si="41"/>
        <v>0.44201483795392427</v>
      </c>
      <c r="H904" s="182"/>
      <c r="I904" s="150">
        <v>204</v>
      </c>
    </row>
    <row r="905" spans="1:9" s="106" customFormat="1" ht="13.5" customHeight="1">
      <c r="A905" s="128">
        <v>2130704</v>
      </c>
      <c r="B905" s="155" t="s">
        <v>722</v>
      </c>
      <c r="C905" s="188"/>
      <c r="D905" s="188"/>
      <c r="E905" s="194">
        <v>3806</v>
      </c>
      <c r="F905" s="182">
        <f t="shared" si="40"/>
      </c>
      <c r="G905" s="182">
        <f t="shared" si="41"/>
      </c>
      <c r="H905" s="182"/>
      <c r="I905" s="150">
        <v>3806</v>
      </c>
    </row>
    <row r="906" spans="1:9" s="106" customFormat="1" ht="13.5" customHeight="1">
      <c r="A906" s="128">
        <v>2130705</v>
      </c>
      <c r="B906" s="155" t="s">
        <v>723</v>
      </c>
      <c r="C906" s="188">
        <v>181</v>
      </c>
      <c r="D906" s="188">
        <v>1973</v>
      </c>
      <c r="E906" s="194"/>
      <c r="F906" s="182">
        <f t="shared" si="40"/>
        <v>0</v>
      </c>
      <c r="G906" s="182">
        <f t="shared" si="41"/>
        <v>0</v>
      </c>
      <c r="H906" s="182"/>
      <c r="I906" s="150"/>
    </row>
    <row r="907" spans="1:9" s="106" customFormat="1" ht="13.5" customHeight="1">
      <c r="A907" s="128">
        <v>2130706</v>
      </c>
      <c r="B907" s="155" t="s">
        <v>724</v>
      </c>
      <c r="C907" s="188">
        <v>1067</v>
      </c>
      <c r="D907" s="188"/>
      <c r="E907" s="194">
        <v>197</v>
      </c>
      <c r="F907" s="182">
        <f t="shared" si="40"/>
        <v>0.1846298031865042</v>
      </c>
      <c r="G907" s="182">
        <f t="shared" si="41"/>
      </c>
      <c r="H907" s="182"/>
      <c r="I907" s="150">
        <v>197</v>
      </c>
    </row>
    <row r="908" spans="1:9" s="106" customFormat="1" ht="13.5" customHeight="1">
      <c r="A908" s="128">
        <v>2130707</v>
      </c>
      <c r="B908" s="155" t="s">
        <v>725</v>
      </c>
      <c r="C908" s="188">
        <v>1125</v>
      </c>
      <c r="D908" s="188">
        <v>369</v>
      </c>
      <c r="E908" s="194">
        <v>82</v>
      </c>
      <c r="F908" s="182">
        <f t="shared" si="40"/>
        <v>0.07288888888888889</v>
      </c>
      <c r="G908" s="182">
        <f t="shared" si="41"/>
        <v>0.2222222222222222</v>
      </c>
      <c r="H908" s="182"/>
      <c r="I908" s="150">
        <v>82</v>
      </c>
    </row>
    <row r="909" spans="1:9" s="106" customFormat="1" ht="13.5" customHeight="1">
      <c r="A909" s="128">
        <v>2130799</v>
      </c>
      <c r="B909" s="155" t="s">
        <v>726</v>
      </c>
      <c r="C909" s="188"/>
      <c r="D909" s="188">
        <v>447</v>
      </c>
      <c r="E909" s="194">
        <v>710</v>
      </c>
      <c r="F909" s="182">
        <f t="shared" si="40"/>
      </c>
      <c r="G909" s="182">
        <f t="shared" si="41"/>
        <v>1.5883668903803132</v>
      </c>
      <c r="H909" s="182"/>
      <c r="I909" s="150">
        <v>710</v>
      </c>
    </row>
    <row r="910" spans="1:9" s="106" customFormat="1" ht="13.5" customHeight="1">
      <c r="A910" s="128">
        <v>21308</v>
      </c>
      <c r="B910" s="155" t="s">
        <v>727</v>
      </c>
      <c r="C910" s="185">
        <v>208</v>
      </c>
      <c r="D910" s="185">
        <v>340</v>
      </c>
      <c r="E910" s="186">
        <v>579</v>
      </c>
      <c r="F910" s="182">
        <f t="shared" si="40"/>
        <v>2.7836538461538463</v>
      </c>
      <c r="G910" s="182">
        <f t="shared" si="41"/>
        <v>1.7029411764705882</v>
      </c>
      <c r="H910" s="182"/>
      <c r="I910" s="135">
        <v>579</v>
      </c>
    </row>
    <row r="911" spans="1:9" s="106" customFormat="1" ht="13.5" customHeight="1">
      <c r="A911" s="128">
        <v>2130801</v>
      </c>
      <c r="B911" s="155" t="s">
        <v>728</v>
      </c>
      <c r="C911" s="188"/>
      <c r="D911" s="188"/>
      <c r="E911" s="194"/>
      <c r="F911" s="182">
        <f t="shared" si="40"/>
      </c>
      <c r="G911" s="182">
        <f t="shared" si="41"/>
      </c>
      <c r="H911" s="182"/>
      <c r="I911" s="150"/>
    </row>
    <row r="912" spans="1:9" s="106" customFormat="1" ht="13.5" customHeight="1">
      <c r="A912" s="128">
        <v>2130803</v>
      </c>
      <c r="B912" s="155" t="s">
        <v>729</v>
      </c>
      <c r="C912" s="188">
        <v>204</v>
      </c>
      <c r="D912" s="188">
        <v>288</v>
      </c>
      <c r="E912" s="194">
        <v>554</v>
      </c>
      <c r="F912" s="182">
        <f t="shared" si="40"/>
        <v>2.715686274509804</v>
      </c>
      <c r="G912" s="182">
        <f t="shared" si="41"/>
        <v>1.9236111111111112</v>
      </c>
      <c r="H912" s="182"/>
      <c r="I912" s="150">
        <v>554</v>
      </c>
    </row>
    <row r="913" spans="1:9" s="106" customFormat="1" ht="13.5" customHeight="1">
      <c r="A913" s="128">
        <v>2130804</v>
      </c>
      <c r="B913" s="155" t="s">
        <v>730</v>
      </c>
      <c r="C913" s="188">
        <v>4</v>
      </c>
      <c r="D913" s="188">
        <v>39</v>
      </c>
      <c r="E913" s="194">
        <v>25</v>
      </c>
      <c r="F913" s="182">
        <f t="shared" si="40"/>
        <v>6.25</v>
      </c>
      <c r="G913" s="182">
        <f t="shared" si="41"/>
        <v>0.6410256410256411</v>
      </c>
      <c r="H913" s="182"/>
      <c r="I913" s="150">
        <v>25</v>
      </c>
    </row>
    <row r="914" spans="1:9" s="106" customFormat="1" ht="13.5" customHeight="1">
      <c r="A914" s="128">
        <v>2130805</v>
      </c>
      <c r="B914" s="155" t="s">
        <v>731</v>
      </c>
      <c r="C914" s="188"/>
      <c r="D914" s="188"/>
      <c r="E914" s="194"/>
      <c r="F914" s="182">
        <f t="shared" si="40"/>
      </c>
      <c r="G914" s="182">
        <f t="shared" si="41"/>
      </c>
      <c r="H914" s="182"/>
      <c r="I914" s="150"/>
    </row>
    <row r="915" spans="1:9" s="106" customFormat="1" ht="13.5" customHeight="1">
      <c r="A915" s="128">
        <v>2130899</v>
      </c>
      <c r="B915" s="155" t="s">
        <v>732</v>
      </c>
      <c r="C915" s="188"/>
      <c r="D915" s="188">
        <v>13</v>
      </c>
      <c r="E915" s="194"/>
      <c r="F915" s="182">
        <f t="shared" si="40"/>
      </c>
      <c r="G915" s="182">
        <f t="shared" si="41"/>
        <v>0</v>
      </c>
      <c r="H915" s="182"/>
      <c r="I915" s="150"/>
    </row>
    <row r="916" spans="1:9" s="106" customFormat="1" ht="13.5" customHeight="1">
      <c r="A916" s="128">
        <v>21309</v>
      </c>
      <c r="B916" s="155" t="s">
        <v>733</v>
      </c>
      <c r="C916" s="185"/>
      <c r="D916" s="185"/>
      <c r="E916" s="186">
        <v>8542</v>
      </c>
      <c r="F916" s="182">
        <f t="shared" si="40"/>
      </c>
      <c r="G916" s="182">
        <f t="shared" si="41"/>
      </c>
      <c r="H916" s="182"/>
      <c r="I916" s="135"/>
    </row>
    <row r="917" spans="1:9" s="106" customFormat="1" ht="13.5" customHeight="1">
      <c r="A917" s="128">
        <v>2130901</v>
      </c>
      <c r="B917" s="155" t="s">
        <v>734</v>
      </c>
      <c r="C917" s="188"/>
      <c r="D917" s="188"/>
      <c r="E917" s="194"/>
      <c r="F917" s="182">
        <f t="shared" si="40"/>
      </c>
      <c r="G917" s="182">
        <f t="shared" si="41"/>
      </c>
      <c r="H917" s="182"/>
      <c r="I917" s="150"/>
    </row>
    <row r="918" spans="1:9" s="106" customFormat="1" ht="13.5" customHeight="1">
      <c r="A918" s="128">
        <v>2130999</v>
      </c>
      <c r="B918" s="155" t="s">
        <v>735</v>
      </c>
      <c r="C918" s="188"/>
      <c r="D918" s="188"/>
      <c r="E918" s="194">
        <v>8542</v>
      </c>
      <c r="F918" s="182">
        <f t="shared" si="40"/>
      </c>
      <c r="G918" s="182">
        <f t="shared" si="41"/>
      </c>
      <c r="H918" s="182"/>
      <c r="I918" s="150"/>
    </row>
    <row r="919" spans="1:9" s="106" customFormat="1" ht="13.5" customHeight="1">
      <c r="A919" s="128">
        <v>21399</v>
      </c>
      <c r="B919" s="155" t="s">
        <v>736</v>
      </c>
      <c r="C919" s="185">
        <v>8</v>
      </c>
      <c r="D919" s="185">
        <v>56</v>
      </c>
      <c r="E919" s="186"/>
      <c r="F919" s="182">
        <f t="shared" si="40"/>
        <v>0</v>
      </c>
      <c r="G919" s="182">
        <f t="shared" si="41"/>
        <v>0</v>
      </c>
      <c r="H919" s="182"/>
      <c r="I919" s="135"/>
    </row>
    <row r="920" spans="1:9" s="106" customFormat="1" ht="13.5" customHeight="1">
      <c r="A920" s="128">
        <v>2139901</v>
      </c>
      <c r="B920" s="155" t="s">
        <v>737</v>
      </c>
      <c r="C920" s="188"/>
      <c r="D920" s="188"/>
      <c r="E920" s="194"/>
      <c r="F920" s="182">
        <f t="shared" si="40"/>
      </c>
      <c r="G920" s="182">
        <f t="shared" si="41"/>
      </c>
      <c r="H920" s="182"/>
      <c r="I920" s="150"/>
    </row>
    <row r="921" spans="1:9" s="106" customFormat="1" ht="13.5" customHeight="1">
      <c r="A921" s="128">
        <v>2139999</v>
      </c>
      <c r="B921" s="155" t="s">
        <v>738</v>
      </c>
      <c r="C921" s="188">
        <v>8</v>
      </c>
      <c r="D921" s="188">
        <v>56</v>
      </c>
      <c r="E921" s="194"/>
      <c r="F921" s="182">
        <f t="shared" si="40"/>
        <v>0</v>
      </c>
      <c r="G921" s="182">
        <f t="shared" si="41"/>
        <v>0</v>
      </c>
      <c r="H921" s="182"/>
      <c r="I921" s="150"/>
    </row>
    <row r="922" spans="1:9" s="106" customFormat="1" ht="13.5" customHeight="1">
      <c r="A922" s="128">
        <v>214</v>
      </c>
      <c r="B922" s="155" t="s">
        <v>739</v>
      </c>
      <c r="C922" s="180">
        <f>C923+C945+C955+C965+C972+C977</f>
        <v>6555</v>
      </c>
      <c r="D922" s="180">
        <f aca="true" t="shared" si="42" ref="D922:I922">D923+D945+D955+D965+D972+D977</f>
        <v>6220</v>
      </c>
      <c r="E922" s="181">
        <f t="shared" si="42"/>
        <v>7154</v>
      </c>
      <c r="F922" s="182">
        <f t="shared" si="40"/>
        <v>1.0913806254767353</v>
      </c>
      <c r="G922" s="182">
        <f t="shared" si="41"/>
        <v>1.15016077170418</v>
      </c>
      <c r="H922" s="183"/>
      <c r="I922" s="130">
        <f t="shared" si="42"/>
        <v>2280</v>
      </c>
    </row>
    <row r="923" spans="1:9" s="106" customFormat="1" ht="13.5" customHeight="1">
      <c r="A923" s="128">
        <v>21401</v>
      </c>
      <c r="B923" s="155" t="s">
        <v>740</v>
      </c>
      <c r="C923" s="185">
        <v>6555</v>
      </c>
      <c r="D923" s="185">
        <v>6054</v>
      </c>
      <c r="E923" s="186">
        <v>7109</v>
      </c>
      <c r="F923" s="182">
        <f t="shared" si="40"/>
        <v>1.0845156369183828</v>
      </c>
      <c r="G923" s="182">
        <f t="shared" si="41"/>
        <v>1.1742649487941856</v>
      </c>
      <c r="H923" s="182"/>
      <c r="I923" s="135">
        <v>2252</v>
      </c>
    </row>
    <row r="924" spans="1:9" s="106" customFormat="1" ht="13.5" customHeight="1">
      <c r="A924" s="128">
        <v>2140101</v>
      </c>
      <c r="B924" s="155" t="s">
        <v>43</v>
      </c>
      <c r="C924" s="188">
        <v>96</v>
      </c>
      <c r="D924" s="188">
        <v>233</v>
      </c>
      <c r="E924" s="194">
        <v>446</v>
      </c>
      <c r="F924" s="182">
        <f t="shared" si="40"/>
        <v>4.645833333333333</v>
      </c>
      <c r="G924" s="182">
        <f t="shared" si="41"/>
        <v>1.9141630901287554</v>
      </c>
      <c r="H924" s="182"/>
      <c r="I924" s="150">
        <v>446</v>
      </c>
    </row>
    <row r="925" spans="1:9" s="106" customFormat="1" ht="13.5" customHeight="1">
      <c r="A925" s="128">
        <v>2140102</v>
      </c>
      <c r="B925" s="155" t="s">
        <v>44</v>
      </c>
      <c r="C925" s="188">
        <v>67</v>
      </c>
      <c r="D925" s="188">
        <v>196</v>
      </c>
      <c r="E925" s="194"/>
      <c r="F925" s="182">
        <f t="shared" si="40"/>
        <v>0</v>
      </c>
      <c r="G925" s="182">
        <f t="shared" si="41"/>
        <v>0</v>
      </c>
      <c r="H925" s="182"/>
      <c r="I925" s="150"/>
    </row>
    <row r="926" spans="1:9" s="106" customFormat="1" ht="13.5" customHeight="1">
      <c r="A926" s="128">
        <v>2140103</v>
      </c>
      <c r="B926" s="155" t="s">
        <v>45</v>
      </c>
      <c r="C926" s="188"/>
      <c r="D926" s="188"/>
      <c r="E926" s="194"/>
      <c r="F926" s="182">
        <f t="shared" si="40"/>
      </c>
      <c r="G926" s="182">
        <f t="shared" si="41"/>
      </c>
      <c r="H926" s="182"/>
      <c r="I926" s="150"/>
    </row>
    <row r="927" spans="1:9" s="106" customFormat="1" ht="13.5" customHeight="1">
      <c r="A927" s="128">
        <v>2140104</v>
      </c>
      <c r="B927" s="155" t="s">
        <v>741</v>
      </c>
      <c r="C927" s="188">
        <v>1779</v>
      </c>
      <c r="D927" s="188"/>
      <c r="E927" s="194"/>
      <c r="F927" s="182">
        <f t="shared" si="40"/>
        <v>0</v>
      </c>
      <c r="G927" s="182">
        <f t="shared" si="41"/>
      </c>
      <c r="H927" s="182"/>
      <c r="I927" s="150"/>
    </row>
    <row r="928" spans="1:9" s="106" customFormat="1" ht="13.5" customHeight="1">
      <c r="A928" s="128">
        <v>2140106</v>
      </c>
      <c r="B928" s="155" t="s">
        <v>742</v>
      </c>
      <c r="C928" s="188"/>
      <c r="D928" s="188">
        <v>1008</v>
      </c>
      <c r="E928" s="194">
        <v>866</v>
      </c>
      <c r="F928" s="182">
        <f t="shared" si="40"/>
      </c>
      <c r="G928" s="182">
        <f t="shared" si="41"/>
        <v>0.8591269841269841</v>
      </c>
      <c r="H928" s="182"/>
      <c r="I928" s="150">
        <v>866</v>
      </c>
    </row>
    <row r="929" spans="1:9" s="106" customFormat="1" ht="13.5" customHeight="1">
      <c r="A929" s="128">
        <v>2140109</v>
      </c>
      <c r="B929" s="155" t="s">
        <v>743</v>
      </c>
      <c r="C929" s="188"/>
      <c r="D929" s="188"/>
      <c r="E929" s="194"/>
      <c r="F929" s="182">
        <f t="shared" si="40"/>
      </c>
      <c r="G929" s="182">
        <f t="shared" si="41"/>
      </c>
      <c r="H929" s="182"/>
      <c r="I929" s="150"/>
    </row>
    <row r="930" spans="1:9" s="106" customFormat="1" ht="13.5" customHeight="1">
      <c r="A930" s="128">
        <v>2140110</v>
      </c>
      <c r="B930" s="155" t="s">
        <v>744</v>
      </c>
      <c r="C930" s="188"/>
      <c r="D930" s="188"/>
      <c r="E930" s="194"/>
      <c r="F930" s="182">
        <f aca="true" t="shared" si="43" ref="F930:F993">_xlfn.IFERROR((E930/C930)*100%,"")</f>
      </c>
      <c r="G930" s="182">
        <f aca="true" t="shared" si="44" ref="G930:G993">_xlfn.IFERROR((E930/D930)*100%,"")</f>
      </c>
      <c r="H930" s="182"/>
      <c r="I930" s="150"/>
    </row>
    <row r="931" spans="1:9" s="106" customFormat="1" ht="13.5" customHeight="1">
      <c r="A931" s="128">
        <v>2140111</v>
      </c>
      <c r="B931" s="155" t="s">
        <v>745</v>
      </c>
      <c r="C931" s="188"/>
      <c r="D931" s="188"/>
      <c r="E931" s="194"/>
      <c r="F931" s="182">
        <f t="shared" si="43"/>
      </c>
      <c r="G931" s="182">
        <f t="shared" si="44"/>
      </c>
      <c r="H931" s="182"/>
      <c r="I931" s="150"/>
    </row>
    <row r="932" spans="1:9" s="106" customFormat="1" ht="13.5" customHeight="1">
      <c r="A932" s="128">
        <v>2140112</v>
      </c>
      <c r="B932" s="155" t="s">
        <v>746</v>
      </c>
      <c r="C932" s="188">
        <v>619</v>
      </c>
      <c r="D932" s="188">
        <v>1135</v>
      </c>
      <c r="E932" s="194">
        <v>925</v>
      </c>
      <c r="F932" s="182">
        <f t="shared" si="43"/>
        <v>1.494345718901454</v>
      </c>
      <c r="G932" s="182">
        <f t="shared" si="44"/>
        <v>0.8149779735682819</v>
      </c>
      <c r="H932" s="182"/>
      <c r="I932" s="150">
        <v>91</v>
      </c>
    </row>
    <row r="933" spans="1:9" s="106" customFormat="1" ht="13.5" customHeight="1">
      <c r="A933" s="128">
        <v>2140114</v>
      </c>
      <c r="B933" s="155" t="s">
        <v>747</v>
      </c>
      <c r="C933" s="188"/>
      <c r="D933" s="188"/>
      <c r="E933" s="194"/>
      <c r="F933" s="182">
        <f t="shared" si="43"/>
      </c>
      <c r="G933" s="182">
        <f t="shared" si="44"/>
      </c>
      <c r="H933" s="182"/>
      <c r="I933" s="150"/>
    </row>
    <row r="934" spans="1:9" s="106" customFormat="1" ht="13.5" customHeight="1">
      <c r="A934" s="128">
        <v>2140122</v>
      </c>
      <c r="B934" s="155" t="s">
        <v>748</v>
      </c>
      <c r="C934" s="188"/>
      <c r="D934" s="188"/>
      <c r="E934" s="194"/>
      <c r="F934" s="182">
        <f t="shared" si="43"/>
      </c>
      <c r="G934" s="182">
        <f t="shared" si="44"/>
      </c>
      <c r="H934" s="182"/>
      <c r="I934" s="150"/>
    </row>
    <row r="935" spans="1:9" s="106" customFormat="1" ht="13.5" customHeight="1">
      <c r="A935" s="128">
        <v>2140123</v>
      </c>
      <c r="B935" s="155" t="s">
        <v>749</v>
      </c>
      <c r="C935" s="188"/>
      <c r="D935" s="188"/>
      <c r="E935" s="194"/>
      <c r="F935" s="182">
        <f t="shared" si="43"/>
      </c>
      <c r="G935" s="182">
        <f t="shared" si="44"/>
      </c>
      <c r="H935" s="182"/>
      <c r="I935" s="150"/>
    </row>
    <row r="936" spans="1:9" s="106" customFormat="1" ht="13.5" customHeight="1">
      <c r="A936" s="128">
        <v>2140127</v>
      </c>
      <c r="B936" s="155" t="s">
        <v>750</v>
      </c>
      <c r="C936" s="188"/>
      <c r="D936" s="188"/>
      <c r="E936" s="194"/>
      <c r="F936" s="182">
        <f t="shared" si="43"/>
      </c>
      <c r="G936" s="182">
        <f t="shared" si="44"/>
      </c>
      <c r="H936" s="182"/>
      <c r="I936" s="150"/>
    </row>
    <row r="937" spans="1:9" s="106" customFormat="1" ht="13.5" customHeight="1">
      <c r="A937" s="128">
        <v>2140128</v>
      </c>
      <c r="B937" s="155" t="s">
        <v>751</v>
      </c>
      <c r="C937" s="188"/>
      <c r="D937" s="188"/>
      <c r="E937" s="194"/>
      <c r="F937" s="182">
        <f t="shared" si="43"/>
      </c>
      <c r="G937" s="182">
        <f t="shared" si="44"/>
      </c>
      <c r="H937" s="182"/>
      <c r="I937" s="150"/>
    </row>
    <row r="938" spans="1:9" s="106" customFormat="1" ht="13.5" customHeight="1">
      <c r="A938" s="128">
        <v>2140129</v>
      </c>
      <c r="B938" s="155" t="s">
        <v>752</v>
      </c>
      <c r="C938" s="188"/>
      <c r="D938" s="188"/>
      <c r="E938" s="194"/>
      <c r="F938" s="182">
        <f t="shared" si="43"/>
      </c>
      <c r="G938" s="182">
        <f t="shared" si="44"/>
      </c>
      <c r="H938" s="182"/>
      <c r="I938" s="150"/>
    </row>
    <row r="939" spans="1:9" s="106" customFormat="1" ht="13.5" customHeight="1">
      <c r="A939" s="128">
        <v>2140130</v>
      </c>
      <c r="B939" s="155" t="s">
        <v>753</v>
      </c>
      <c r="C939" s="188"/>
      <c r="D939" s="188"/>
      <c r="E939" s="194"/>
      <c r="F939" s="182">
        <f t="shared" si="43"/>
      </c>
      <c r="G939" s="182">
        <f t="shared" si="44"/>
      </c>
      <c r="H939" s="182"/>
      <c r="I939" s="150"/>
    </row>
    <row r="940" spans="1:9" s="106" customFormat="1" ht="13.5" customHeight="1">
      <c r="A940" s="128">
        <v>2140131</v>
      </c>
      <c r="B940" s="155" t="s">
        <v>754</v>
      </c>
      <c r="C940" s="188"/>
      <c r="D940" s="188"/>
      <c r="E940" s="194"/>
      <c r="F940" s="182">
        <f t="shared" si="43"/>
      </c>
      <c r="G940" s="182">
        <f t="shared" si="44"/>
      </c>
      <c r="H940" s="182"/>
      <c r="I940" s="150"/>
    </row>
    <row r="941" spans="1:9" s="106" customFormat="1" ht="13.5" customHeight="1">
      <c r="A941" s="128">
        <v>2140133</v>
      </c>
      <c r="B941" s="155" t="s">
        <v>755</v>
      </c>
      <c r="C941" s="188"/>
      <c r="D941" s="188"/>
      <c r="E941" s="194"/>
      <c r="F941" s="182">
        <f t="shared" si="43"/>
      </c>
      <c r="G941" s="182">
        <f t="shared" si="44"/>
      </c>
      <c r="H941" s="182"/>
      <c r="I941" s="150"/>
    </row>
    <row r="942" spans="1:9" s="106" customFormat="1" ht="13.5" customHeight="1">
      <c r="A942" s="128">
        <v>2140136</v>
      </c>
      <c r="B942" s="155" t="s">
        <v>756</v>
      </c>
      <c r="C942" s="188"/>
      <c r="D942" s="188"/>
      <c r="E942" s="194"/>
      <c r="F942" s="182">
        <f t="shared" si="43"/>
      </c>
      <c r="G942" s="182">
        <f t="shared" si="44"/>
      </c>
      <c r="H942" s="182"/>
      <c r="I942" s="150"/>
    </row>
    <row r="943" spans="1:9" s="106" customFormat="1" ht="13.5" customHeight="1">
      <c r="A943" s="128">
        <v>2140138</v>
      </c>
      <c r="B943" s="155" t="s">
        <v>757</v>
      </c>
      <c r="C943" s="188"/>
      <c r="D943" s="188"/>
      <c r="E943" s="194"/>
      <c r="F943" s="182">
        <f t="shared" si="43"/>
      </c>
      <c r="G943" s="182">
        <f t="shared" si="44"/>
      </c>
      <c r="H943" s="182"/>
      <c r="I943" s="150"/>
    </row>
    <row r="944" spans="1:9" s="106" customFormat="1" ht="13.5" customHeight="1">
      <c r="A944" s="128">
        <v>2140199</v>
      </c>
      <c r="B944" s="155" t="s">
        <v>758</v>
      </c>
      <c r="C944" s="188">
        <v>3994</v>
      </c>
      <c r="D944" s="188">
        <v>3482</v>
      </c>
      <c r="E944" s="194">
        <v>4872</v>
      </c>
      <c r="F944" s="182">
        <f t="shared" si="43"/>
        <v>1.2198297446169253</v>
      </c>
      <c r="G944" s="182">
        <f t="shared" si="44"/>
        <v>1.3991958644457207</v>
      </c>
      <c r="H944" s="182"/>
      <c r="I944" s="150">
        <v>849</v>
      </c>
    </row>
    <row r="945" spans="1:9" s="106" customFormat="1" ht="13.5" customHeight="1">
      <c r="A945" s="128">
        <v>21402</v>
      </c>
      <c r="B945" s="155" t="s">
        <v>759</v>
      </c>
      <c r="C945" s="185"/>
      <c r="D945" s="185"/>
      <c r="E945" s="186"/>
      <c r="F945" s="182">
        <f t="shared" si="43"/>
      </c>
      <c r="G945" s="182">
        <f t="shared" si="44"/>
      </c>
      <c r="H945" s="182"/>
      <c r="I945" s="135"/>
    </row>
    <row r="946" spans="1:9" s="106" customFormat="1" ht="13.5" customHeight="1">
      <c r="A946" s="128">
        <v>2140201</v>
      </c>
      <c r="B946" s="155" t="s">
        <v>43</v>
      </c>
      <c r="C946" s="188"/>
      <c r="D946" s="188"/>
      <c r="E946" s="194"/>
      <c r="F946" s="182">
        <f t="shared" si="43"/>
      </c>
      <c r="G946" s="182">
        <f t="shared" si="44"/>
      </c>
      <c r="H946" s="182"/>
      <c r="I946" s="150"/>
    </row>
    <row r="947" spans="1:9" s="106" customFormat="1" ht="13.5" customHeight="1">
      <c r="A947" s="128">
        <v>2140202</v>
      </c>
      <c r="B947" s="155" t="s">
        <v>44</v>
      </c>
      <c r="C947" s="188"/>
      <c r="D947" s="188"/>
      <c r="E947" s="194"/>
      <c r="F947" s="182">
        <f t="shared" si="43"/>
      </c>
      <c r="G947" s="182">
        <f t="shared" si="44"/>
      </c>
      <c r="H947" s="182"/>
      <c r="I947" s="150"/>
    </row>
    <row r="948" spans="1:9" s="106" customFormat="1" ht="13.5" customHeight="1">
      <c r="A948" s="128">
        <v>2140203</v>
      </c>
      <c r="B948" s="155" t="s">
        <v>45</v>
      </c>
      <c r="C948" s="188"/>
      <c r="D948" s="188"/>
      <c r="E948" s="194"/>
      <c r="F948" s="182">
        <f t="shared" si="43"/>
      </c>
      <c r="G948" s="182">
        <f t="shared" si="44"/>
      </c>
      <c r="H948" s="182"/>
      <c r="I948" s="150"/>
    </row>
    <row r="949" spans="1:9" s="106" customFormat="1" ht="13.5" customHeight="1">
      <c r="A949" s="128">
        <v>2140204</v>
      </c>
      <c r="B949" s="155" t="s">
        <v>760</v>
      </c>
      <c r="C949" s="188"/>
      <c r="D949" s="188"/>
      <c r="E949" s="194"/>
      <c r="F949" s="182">
        <f t="shared" si="43"/>
      </c>
      <c r="G949" s="182">
        <f t="shared" si="44"/>
      </c>
      <c r="H949" s="182"/>
      <c r="I949" s="150"/>
    </row>
    <row r="950" spans="1:9" s="106" customFormat="1" ht="13.5" customHeight="1">
      <c r="A950" s="128">
        <v>2140205</v>
      </c>
      <c r="B950" s="155" t="s">
        <v>761</v>
      </c>
      <c r="C950" s="188"/>
      <c r="D950" s="188"/>
      <c r="E950" s="194"/>
      <c r="F950" s="182">
        <f t="shared" si="43"/>
      </c>
      <c r="G950" s="182">
        <f t="shared" si="44"/>
      </c>
      <c r="H950" s="182"/>
      <c r="I950" s="150"/>
    </row>
    <row r="951" spans="1:9" s="106" customFormat="1" ht="13.5" customHeight="1">
      <c r="A951" s="128">
        <v>2140206</v>
      </c>
      <c r="B951" s="155" t="s">
        <v>762</v>
      </c>
      <c r="C951" s="188"/>
      <c r="D951" s="188"/>
      <c r="E951" s="194"/>
      <c r="F951" s="182">
        <f t="shared" si="43"/>
      </c>
      <c r="G951" s="182">
        <f t="shared" si="44"/>
      </c>
      <c r="H951" s="182"/>
      <c r="I951" s="150"/>
    </row>
    <row r="952" spans="1:9" s="106" customFormat="1" ht="13.5" customHeight="1">
      <c r="A952" s="128">
        <v>2140207</v>
      </c>
      <c r="B952" s="155" t="s">
        <v>763</v>
      </c>
      <c r="C952" s="188"/>
      <c r="D952" s="188"/>
      <c r="E952" s="194"/>
      <c r="F952" s="182">
        <f t="shared" si="43"/>
      </c>
      <c r="G952" s="182">
        <f t="shared" si="44"/>
      </c>
      <c r="H952" s="182"/>
      <c r="I952" s="150"/>
    </row>
    <row r="953" spans="1:9" s="106" customFormat="1" ht="13.5" customHeight="1">
      <c r="A953" s="128">
        <v>2140208</v>
      </c>
      <c r="B953" s="155" t="s">
        <v>764</v>
      </c>
      <c r="C953" s="188"/>
      <c r="D953" s="188"/>
      <c r="E953" s="194"/>
      <c r="F953" s="182">
        <f t="shared" si="43"/>
      </c>
      <c r="G953" s="182">
        <f t="shared" si="44"/>
      </c>
      <c r="H953" s="182"/>
      <c r="I953" s="150"/>
    </row>
    <row r="954" spans="1:9" s="106" customFormat="1" ht="13.5" customHeight="1">
      <c r="A954" s="128">
        <v>2140299</v>
      </c>
      <c r="B954" s="155" t="s">
        <v>765</v>
      </c>
      <c r="C954" s="188"/>
      <c r="D954" s="188"/>
      <c r="E954" s="194"/>
      <c r="F954" s="182">
        <f t="shared" si="43"/>
      </c>
      <c r="G954" s="182">
        <f t="shared" si="44"/>
      </c>
      <c r="H954" s="182"/>
      <c r="I954" s="150"/>
    </row>
    <row r="955" spans="1:9" s="106" customFormat="1" ht="13.5" customHeight="1">
      <c r="A955" s="128">
        <v>21403</v>
      </c>
      <c r="B955" s="155" t="s">
        <v>766</v>
      </c>
      <c r="C955" s="185"/>
      <c r="D955" s="185"/>
      <c r="E955" s="186"/>
      <c r="F955" s="182">
        <f t="shared" si="43"/>
      </c>
      <c r="G955" s="182">
        <f t="shared" si="44"/>
      </c>
      <c r="H955" s="182"/>
      <c r="I955" s="135"/>
    </row>
    <row r="956" spans="1:9" s="106" customFormat="1" ht="13.5" customHeight="1">
      <c r="A956" s="128">
        <v>2140301</v>
      </c>
      <c r="B956" s="155" t="s">
        <v>43</v>
      </c>
      <c r="C956" s="188"/>
      <c r="D956" s="188"/>
      <c r="E956" s="194"/>
      <c r="F956" s="182">
        <f t="shared" si="43"/>
      </c>
      <c r="G956" s="182">
        <f t="shared" si="44"/>
      </c>
      <c r="H956" s="182"/>
      <c r="I956" s="150"/>
    </row>
    <row r="957" spans="1:9" s="106" customFormat="1" ht="13.5" customHeight="1">
      <c r="A957" s="128">
        <v>2140302</v>
      </c>
      <c r="B957" s="155" t="s">
        <v>44</v>
      </c>
      <c r="C957" s="188"/>
      <c r="D957" s="188"/>
      <c r="E957" s="194"/>
      <c r="F957" s="182">
        <f t="shared" si="43"/>
      </c>
      <c r="G957" s="182">
        <f t="shared" si="44"/>
      </c>
      <c r="H957" s="182"/>
      <c r="I957" s="150"/>
    </row>
    <row r="958" spans="1:9" s="106" customFormat="1" ht="13.5" customHeight="1">
      <c r="A958" s="128">
        <v>2140303</v>
      </c>
      <c r="B958" s="155" t="s">
        <v>45</v>
      </c>
      <c r="C958" s="188"/>
      <c r="D958" s="188"/>
      <c r="E958" s="194"/>
      <c r="F958" s="182">
        <f t="shared" si="43"/>
      </c>
      <c r="G958" s="182">
        <f t="shared" si="44"/>
      </c>
      <c r="H958" s="182"/>
      <c r="I958" s="150"/>
    </row>
    <row r="959" spans="1:9" s="106" customFormat="1" ht="13.5" customHeight="1">
      <c r="A959" s="128">
        <v>2140304</v>
      </c>
      <c r="B959" s="155" t="s">
        <v>767</v>
      </c>
      <c r="C959" s="188"/>
      <c r="D959" s="188"/>
      <c r="E959" s="194"/>
      <c r="F959" s="182">
        <f t="shared" si="43"/>
      </c>
      <c r="G959" s="182">
        <f t="shared" si="44"/>
      </c>
      <c r="H959" s="182"/>
      <c r="I959" s="150"/>
    </row>
    <row r="960" spans="1:9" s="106" customFormat="1" ht="13.5" customHeight="1">
      <c r="A960" s="128">
        <v>2140305</v>
      </c>
      <c r="B960" s="155" t="s">
        <v>768</v>
      </c>
      <c r="C960" s="188"/>
      <c r="D960" s="188"/>
      <c r="E960" s="194"/>
      <c r="F960" s="182">
        <f t="shared" si="43"/>
      </c>
      <c r="G960" s="182">
        <f t="shared" si="44"/>
      </c>
      <c r="H960" s="182"/>
      <c r="I960" s="150"/>
    </row>
    <row r="961" spans="1:9" s="106" customFormat="1" ht="13.5" customHeight="1">
      <c r="A961" s="128">
        <v>2140306</v>
      </c>
      <c r="B961" s="155" t="s">
        <v>769</v>
      </c>
      <c r="C961" s="188"/>
      <c r="D961" s="188"/>
      <c r="E961" s="194"/>
      <c r="F961" s="182">
        <f t="shared" si="43"/>
      </c>
      <c r="G961" s="182">
        <f t="shared" si="44"/>
      </c>
      <c r="H961" s="182"/>
      <c r="I961" s="150"/>
    </row>
    <row r="962" spans="1:9" s="106" customFormat="1" ht="13.5" customHeight="1">
      <c r="A962" s="128">
        <v>2140307</v>
      </c>
      <c r="B962" s="155" t="s">
        <v>770</v>
      </c>
      <c r="C962" s="188"/>
      <c r="D962" s="188"/>
      <c r="E962" s="194"/>
      <c r="F962" s="182">
        <f t="shared" si="43"/>
      </c>
      <c r="G962" s="182">
        <f t="shared" si="44"/>
      </c>
      <c r="H962" s="182"/>
      <c r="I962" s="150"/>
    </row>
    <row r="963" spans="1:9" s="106" customFormat="1" ht="13.5" customHeight="1">
      <c r="A963" s="128">
        <v>2140308</v>
      </c>
      <c r="B963" s="155" t="s">
        <v>771</v>
      </c>
      <c r="C963" s="188"/>
      <c r="D963" s="188"/>
      <c r="E963" s="194"/>
      <c r="F963" s="182">
        <f t="shared" si="43"/>
      </c>
      <c r="G963" s="182">
        <f t="shared" si="44"/>
      </c>
      <c r="H963" s="182"/>
      <c r="I963" s="150"/>
    </row>
    <row r="964" spans="1:9" s="106" customFormat="1" ht="13.5" customHeight="1">
      <c r="A964" s="128">
        <v>2140399</v>
      </c>
      <c r="B964" s="155" t="s">
        <v>772</v>
      </c>
      <c r="C964" s="188"/>
      <c r="D964" s="188"/>
      <c r="E964" s="194"/>
      <c r="F964" s="182">
        <f t="shared" si="43"/>
      </c>
      <c r="G964" s="182">
        <f t="shared" si="44"/>
      </c>
      <c r="H964" s="182"/>
      <c r="I964" s="150"/>
    </row>
    <row r="965" spans="1:9" s="106" customFormat="1" ht="13.5" customHeight="1">
      <c r="A965" s="128">
        <v>21405</v>
      </c>
      <c r="B965" s="155" t="s">
        <v>773</v>
      </c>
      <c r="C965" s="185"/>
      <c r="D965" s="185"/>
      <c r="E965" s="186"/>
      <c r="F965" s="182">
        <f t="shared" si="43"/>
      </c>
      <c r="G965" s="182">
        <f t="shared" si="44"/>
      </c>
      <c r="H965" s="182"/>
      <c r="I965" s="135"/>
    </row>
    <row r="966" spans="1:9" s="106" customFormat="1" ht="13.5" customHeight="1">
      <c r="A966" s="128">
        <v>2140501</v>
      </c>
      <c r="B966" s="155" t="s">
        <v>43</v>
      </c>
      <c r="C966" s="188"/>
      <c r="D966" s="188"/>
      <c r="E966" s="194"/>
      <c r="F966" s="182">
        <f t="shared" si="43"/>
      </c>
      <c r="G966" s="182">
        <f t="shared" si="44"/>
      </c>
      <c r="H966" s="182"/>
      <c r="I966" s="150"/>
    </row>
    <row r="967" spans="1:9" s="106" customFormat="1" ht="13.5" customHeight="1">
      <c r="A967" s="128">
        <v>2140502</v>
      </c>
      <c r="B967" s="155" t="s">
        <v>44</v>
      </c>
      <c r="C967" s="188"/>
      <c r="D967" s="188"/>
      <c r="E967" s="194"/>
      <c r="F967" s="182">
        <f t="shared" si="43"/>
      </c>
      <c r="G967" s="182">
        <f t="shared" si="44"/>
      </c>
      <c r="H967" s="182"/>
      <c r="I967" s="150"/>
    </row>
    <row r="968" spans="1:9" s="106" customFormat="1" ht="13.5" customHeight="1">
      <c r="A968" s="128">
        <v>2140503</v>
      </c>
      <c r="B968" s="155" t="s">
        <v>45</v>
      </c>
      <c r="C968" s="188"/>
      <c r="D968" s="188"/>
      <c r="E968" s="194"/>
      <c r="F968" s="182">
        <f t="shared" si="43"/>
      </c>
      <c r="G968" s="182">
        <f t="shared" si="44"/>
      </c>
      <c r="H968" s="182"/>
      <c r="I968" s="150"/>
    </row>
    <row r="969" spans="1:9" s="106" customFormat="1" ht="13.5" customHeight="1">
      <c r="A969" s="128">
        <v>2140504</v>
      </c>
      <c r="B969" s="155" t="s">
        <v>764</v>
      </c>
      <c r="C969" s="188"/>
      <c r="D969" s="188"/>
      <c r="E969" s="194"/>
      <c r="F969" s="182">
        <f t="shared" si="43"/>
      </c>
      <c r="G969" s="182">
        <f t="shared" si="44"/>
      </c>
      <c r="H969" s="182"/>
      <c r="I969" s="150"/>
    </row>
    <row r="970" spans="1:9" s="106" customFormat="1" ht="13.5" customHeight="1">
      <c r="A970" s="128">
        <v>2140505</v>
      </c>
      <c r="B970" s="155" t="s">
        <v>774</v>
      </c>
      <c r="C970" s="188"/>
      <c r="D970" s="188"/>
      <c r="E970" s="194"/>
      <c r="F970" s="182">
        <f t="shared" si="43"/>
      </c>
      <c r="G970" s="182">
        <f t="shared" si="44"/>
      </c>
      <c r="H970" s="182"/>
      <c r="I970" s="150"/>
    </row>
    <row r="971" spans="1:9" s="106" customFormat="1" ht="13.5" customHeight="1">
      <c r="A971" s="128">
        <v>2140599</v>
      </c>
      <c r="B971" s="155" t="s">
        <v>775</v>
      </c>
      <c r="C971" s="188"/>
      <c r="D971" s="188"/>
      <c r="E971" s="194"/>
      <c r="F971" s="182">
        <f t="shared" si="43"/>
      </c>
      <c r="G971" s="182">
        <f t="shared" si="44"/>
      </c>
      <c r="H971" s="182"/>
      <c r="I971" s="150"/>
    </row>
    <row r="972" spans="1:9" s="106" customFormat="1" ht="13.5" customHeight="1">
      <c r="A972" s="128">
        <v>21406</v>
      </c>
      <c r="B972" s="155" t="s">
        <v>776</v>
      </c>
      <c r="C972" s="185"/>
      <c r="D972" s="185"/>
      <c r="E972" s="186"/>
      <c r="F972" s="182">
        <f t="shared" si="43"/>
      </c>
      <c r="G972" s="182">
        <f t="shared" si="44"/>
      </c>
      <c r="H972" s="182"/>
      <c r="I972" s="135"/>
    </row>
    <row r="973" spans="1:9" s="106" customFormat="1" ht="13.5" customHeight="1">
      <c r="A973" s="128">
        <v>2140601</v>
      </c>
      <c r="B973" s="155" t="s">
        <v>777</v>
      </c>
      <c r="C973" s="188"/>
      <c r="D973" s="188"/>
      <c r="E973" s="194"/>
      <c r="F973" s="182">
        <f t="shared" si="43"/>
      </c>
      <c r="G973" s="182">
        <f t="shared" si="44"/>
      </c>
      <c r="H973" s="182"/>
      <c r="I973" s="150"/>
    </row>
    <row r="974" spans="1:9" s="106" customFormat="1" ht="13.5" customHeight="1">
      <c r="A974" s="128">
        <v>2140602</v>
      </c>
      <c r="B974" s="155" t="s">
        <v>778</v>
      </c>
      <c r="C974" s="188"/>
      <c r="D974" s="188"/>
      <c r="E974" s="194"/>
      <c r="F974" s="182">
        <f t="shared" si="43"/>
      </c>
      <c r="G974" s="182">
        <f t="shared" si="44"/>
      </c>
      <c r="H974" s="182"/>
      <c r="I974" s="150"/>
    </row>
    <row r="975" spans="1:9" s="106" customFormat="1" ht="13.5" customHeight="1">
      <c r="A975" s="128">
        <v>2140603</v>
      </c>
      <c r="B975" s="155" t="s">
        <v>779</v>
      </c>
      <c r="C975" s="188"/>
      <c r="D975" s="188"/>
      <c r="E975" s="194"/>
      <c r="F975" s="182">
        <f t="shared" si="43"/>
      </c>
      <c r="G975" s="182">
        <f t="shared" si="44"/>
      </c>
      <c r="H975" s="182"/>
      <c r="I975" s="150"/>
    </row>
    <row r="976" spans="1:9" s="106" customFormat="1" ht="13.5" customHeight="1">
      <c r="A976" s="128">
        <v>2140699</v>
      </c>
      <c r="B976" s="155" t="s">
        <v>780</v>
      </c>
      <c r="C976" s="188"/>
      <c r="D976" s="188"/>
      <c r="E976" s="194"/>
      <c r="F976" s="182">
        <f t="shared" si="43"/>
      </c>
      <c r="G976" s="182">
        <f t="shared" si="44"/>
      </c>
      <c r="H976" s="182"/>
      <c r="I976" s="150"/>
    </row>
    <row r="977" spans="1:9" s="106" customFormat="1" ht="13.5" customHeight="1">
      <c r="A977" s="128">
        <v>21499</v>
      </c>
      <c r="B977" s="155" t="s">
        <v>781</v>
      </c>
      <c r="C977" s="185"/>
      <c r="D977" s="185">
        <v>166</v>
      </c>
      <c r="E977" s="186">
        <v>45</v>
      </c>
      <c r="F977" s="182">
        <f t="shared" si="43"/>
      </c>
      <c r="G977" s="182">
        <f t="shared" si="44"/>
        <v>0.2710843373493976</v>
      </c>
      <c r="H977" s="182"/>
      <c r="I977" s="135">
        <v>28</v>
      </c>
    </row>
    <row r="978" spans="1:9" s="106" customFormat="1" ht="13.5" customHeight="1">
      <c r="A978" s="128">
        <v>2149901</v>
      </c>
      <c r="B978" s="155" t="s">
        <v>782</v>
      </c>
      <c r="C978" s="188"/>
      <c r="D978" s="188"/>
      <c r="E978" s="194"/>
      <c r="F978" s="182">
        <f t="shared" si="43"/>
      </c>
      <c r="G978" s="182">
        <f t="shared" si="44"/>
      </c>
      <c r="H978" s="182"/>
      <c r="I978" s="150"/>
    </row>
    <row r="979" spans="1:9" s="106" customFormat="1" ht="13.5" customHeight="1">
      <c r="A979" s="128">
        <v>2149999</v>
      </c>
      <c r="B979" s="155" t="s">
        <v>783</v>
      </c>
      <c r="C979" s="188"/>
      <c r="D979" s="188">
        <v>166</v>
      </c>
      <c r="E979" s="194">
        <v>45</v>
      </c>
      <c r="F979" s="182">
        <f t="shared" si="43"/>
      </c>
      <c r="G979" s="182">
        <f t="shared" si="44"/>
        <v>0.2710843373493976</v>
      </c>
      <c r="H979" s="182"/>
      <c r="I979" s="150">
        <v>28</v>
      </c>
    </row>
    <row r="980" spans="1:9" s="106" customFormat="1" ht="13.5" customHeight="1">
      <c r="A980" s="128">
        <v>215</v>
      </c>
      <c r="B980" s="155" t="s">
        <v>784</v>
      </c>
      <c r="C980" s="180">
        <f>C981+C991+C1007+C1012+C1023+C1030+C1038</f>
        <v>756</v>
      </c>
      <c r="D980" s="180">
        <f aca="true" t="shared" si="45" ref="D980:I980">D981+D991+D1007+D1012+D1023+D1030+D1038</f>
        <v>1079</v>
      </c>
      <c r="E980" s="181">
        <f t="shared" si="45"/>
        <v>908</v>
      </c>
      <c r="F980" s="182">
        <f t="shared" si="43"/>
        <v>1.2010582010582012</v>
      </c>
      <c r="G980" s="182">
        <f t="shared" si="44"/>
        <v>0.8415199258572753</v>
      </c>
      <c r="H980" s="183"/>
      <c r="I980" s="130">
        <f t="shared" si="45"/>
        <v>908</v>
      </c>
    </row>
    <row r="981" spans="1:9" s="106" customFormat="1" ht="13.5" customHeight="1">
      <c r="A981" s="128">
        <v>21501</v>
      </c>
      <c r="B981" s="155" t="s">
        <v>785</v>
      </c>
      <c r="C981" s="185"/>
      <c r="D981" s="185"/>
      <c r="E981" s="186"/>
      <c r="F981" s="182">
        <f t="shared" si="43"/>
      </c>
      <c r="G981" s="182">
        <f t="shared" si="44"/>
      </c>
      <c r="H981" s="182"/>
      <c r="I981" s="135"/>
    </row>
    <row r="982" spans="1:9" s="106" customFormat="1" ht="13.5" customHeight="1">
      <c r="A982" s="128">
        <v>2150101</v>
      </c>
      <c r="B982" s="155" t="s">
        <v>43</v>
      </c>
      <c r="C982" s="188"/>
      <c r="D982" s="188"/>
      <c r="E982" s="194"/>
      <c r="F982" s="182">
        <f t="shared" si="43"/>
      </c>
      <c r="G982" s="182">
        <f t="shared" si="44"/>
      </c>
      <c r="H982" s="182"/>
      <c r="I982" s="150"/>
    </row>
    <row r="983" spans="1:9" s="106" customFormat="1" ht="13.5" customHeight="1">
      <c r="A983" s="128">
        <v>2150102</v>
      </c>
      <c r="B983" s="155" t="s">
        <v>44</v>
      </c>
      <c r="C983" s="188"/>
      <c r="D983" s="188"/>
      <c r="E983" s="194"/>
      <c r="F983" s="182">
        <f t="shared" si="43"/>
      </c>
      <c r="G983" s="182">
        <f t="shared" si="44"/>
      </c>
      <c r="H983" s="182"/>
      <c r="I983" s="150"/>
    </row>
    <row r="984" spans="1:9" s="106" customFormat="1" ht="13.5" customHeight="1">
      <c r="A984" s="128">
        <v>2150103</v>
      </c>
      <c r="B984" s="155" t="s">
        <v>45</v>
      </c>
      <c r="C984" s="188"/>
      <c r="D984" s="188"/>
      <c r="E984" s="194"/>
      <c r="F984" s="182">
        <f t="shared" si="43"/>
      </c>
      <c r="G984" s="182">
        <f t="shared" si="44"/>
      </c>
      <c r="H984" s="182"/>
      <c r="I984" s="150"/>
    </row>
    <row r="985" spans="1:9" s="106" customFormat="1" ht="13.5" customHeight="1">
      <c r="A985" s="128">
        <v>2150104</v>
      </c>
      <c r="B985" s="155" t="s">
        <v>786</v>
      </c>
      <c r="C985" s="188"/>
      <c r="D985" s="188"/>
      <c r="E985" s="194"/>
      <c r="F985" s="182">
        <f t="shared" si="43"/>
      </c>
      <c r="G985" s="182">
        <f t="shared" si="44"/>
      </c>
      <c r="H985" s="182"/>
      <c r="I985" s="150"/>
    </row>
    <row r="986" spans="1:9" s="106" customFormat="1" ht="13.5" customHeight="1">
      <c r="A986" s="128">
        <v>2150105</v>
      </c>
      <c r="B986" s="155" t="s">
        <v>787</v>
      </c>
      <c r="C986" s="188"/>
      <c r="D986" s="188"/>
      <c r="E986" s="194"/>
      <c r="F986" s="182">
        <f t="shared" si="43"/>
      </c>
      <c r="G986" s="182">
        <f t="shared" si="44"/>
      </c>
      <c r="H986" s="182"/>
      <c r="I986" s="150"/>
    </row>
    <row r="987" spans="1:9" s="106" customFormat="1" ht="13.5" customHeight="1">
      <c r="A987" s="128">
        <v>2150106</v>
      </c>
      <c r="B987" s="155" t="s">
        <v>788</v>
      </c>
      <c r="C987" s="188"/>
      <c r="D987" s="188"/>
      <c r="E987" s="194"/>
      <c r="F987" s="182">
        <f t="shared" si="43"/>
      </c>
      <c r="G987" s="182">
        <f t="shared" si="44"/>
      </c>
      <c r="H987" s="182"/>
      <c r="I987" s="150"/>
    </row>
    <row r="988" spans="1:9" s="106" customFormat="1" ht="13.5" customHeight="1">
      <c r="A988" s="128">
        <v>2150107</v>
      </c>
      <c r="B988" s="155" t="s">
        <v>789</v>
      </c>
      <c r="C988" s="188"/>
      <c r="D988" s="188"/>
      <c r="E988" s="194"/>
      <c r="F988" s="182">
        <f t="shared" si="43"/>
      </c>
      <c r="G988" s="182">
        <f t="shared" si="44"/>
      </c>
      <c r="H988" s="182"/>
      <c r="I988" s="150"/>
    </row>
    <row r="989" spans="1:9" s="106" customFormat="1" ht="13.5" customHeight="1">
      <c r="A989" s="128">
        <v>2150108</v>
      </c>
      <c r="B989" s="155" t="s">
        <v>790</v>
      </c>
      <c r="C989" s="188"/>
      <c r="D989" s="188"/>
      <c r="E989" s="194"/>
      <c r="F989" s="182">
        <f t="shared" si="43"/>
      </c>
      <c r="G989" s="182">
        <f t="shared" si="44"/>
      </c>
      <c r="H989" s="182"/>
      <c r="I989" s="150"/>
    </row>
    <row r="990" spans="1:9" s="106" customFormat="1" ht="13.5" customHeight="1">
      <c r="A990" s="128">
        <v>2150199</v>
      </c>
      <c r="B990" s="155" t="s">
        <v>791</v>
      </c>
      <c r="C990" s="188"/>
      <c r="D990" s="188"/>
      <c r="E990" s="194"/>
      <c r="F990" s="182">
        <f t="shared" si="43"/>
      </c>
      <c r="G990" s="182">
        <f t="shared" si="44"/>
      </c>
      <c r="H990" s="182"/>
      <c r="I990" s="150"/>
    </row>
    <row r="991" spans="1:9" s="106" customFormat="1" ht="13.5" customHeight="1">
      <c r="A991" s="128">
        <v>21502</v>
      </c>
      <c r="B991" s="155" t="s">
        <v>792</v>
      </c>
      <c r="C991" s="185"/>
      <c r="D991" s="185"/>
      <c r="E991" s="186"/>
      <c r="F991" s="182">
        <f t="shared" si="43"/>
      </c>
      <c r="G991" s="182">
        <f t="shared" si="44"/>
      </c>
      <c r="H991" s="182"/>
      <c r="I991" s="135"/>
    </row>
    <row r="992" spans="1:9" s="106" customFormat="1" ht="13.5" customHeight="1">
      <c r="A992" s="128">
        <v>2150201</v>
      </c>
      <c r="B992" s="155" t="s">
        <v>43</v>
      </c>
      <c r="C992" s="188"/>
      <c r="D992" s="188"/>
      <c r="E992" s="194"/>
      <c r="F992" s="182">
        <f t="shared" si="43"/>
      </c>
      <c r="G992" s="182">
        <f t="shared" si="44"/>
      </c>
      <c r="H992" s="182"/>
      <c r="I992" s="150"/>
    </row>
    <row r="993" spans="1:9" s="106" customFormat="1" ht="13.5" customHeight="1">
      <c r="A993" s="128">
        <v>2150202</v>
      </c>
      <c r="B993" s="155" t="s">
        <v>44</v>
      </c>
      <c r="C993" s="188"/>
      <c r="D993" s="188"/>
      <c r="E993" s="194"/>
      <c r="F993" s="182">
        <f t="shared" si="43"/>
      </c>
      <c r="G993" s="182">
        <f t="shared" si="44"/>
      </c>
      <c r="H993" s="182"/>
      <c r="I993" s="150"/>
    </row>
    <row r="994" spans="1:9" s="106" customFormat="1" ht="13.5" customHeight="1">
      <c r="A994" s="128">
        <v>2150203</v>
      </c>
      <c r="B994" s="155" t="s">
        <v>45</v>
      </c>
      <c r="C994" s="188"/>
      <c r="D994" s="188"/>
      <c r="E994" s="194"/>
      <c r="F994" s="182">
        <f aca="true" t="shared" si="46" ref="F994:F1057">_xlfn.IFERROR((E994/C994)*100%,"")</f>
      </c>
      <c r="G994" s="182">
        <f aca="true" t="shared" si="47" ref="G994:G1057">_xlfn.IFERROR((E994/D994)*100%,"")</f>
      </c>
      <c r="H994" s="182"/>
      <c r="I994" s="150"/>
    </row>
    <row r="995" spans="1:9" s="106" customFormat="1" ht="13.5" customHeight="1">
      <c r="A995" s="128">
        <v>2150204</v>
      </c>
      <c r="B995" s="155" t="s">
        <v>793</v>
      </c>
      <c r="C995" s="188"/>
      <c r="D995" s="188"/>
      <c r="E995" s="194"/>
      <c r="F995" s="182">
        <f t="shared" si="46"/>
      </c>
      <c r="G995" s="182">
        <f t="shared" si="47"/>
      </c>
      <c r="H995" s="182"/>
      <c r="I995" s="150"/>
    </row>
    <row r="996" spans="1:9" s="106" customFormat="1" ht="13.5" customHeight="1">
      <c r="A996" s="128">
        <v>2150205</v>
      </c>
      <c r="B996" s="155" t="s">
        <v>794</v>
      </c>
      <c r="C996" s="188"/>
      <c r="D996" s="188"/>
      <c r="E996" s="194"/>
      <c r="F996" s="182">
        <f t="shared" si="46"/>
      </c>
      <c r="G996" s="182">
        <f t="shared" si="47"/>
      </c>
      <c r="H996" s="182"/>
      <c r="I996" s="150"/>
    </row>
    <row r="997" spans="1:9" s="106" customFormat="1" ht="13.5" customHeight="1">
      <c r="A997" s="128">
        <v>2150206</v>
      </c>
      <c r="B997" s="155" t="s">
        <v>795</v>
      </c>
      <c r="C997" s="188"/>
      <c r="D997" s="188"/>
      <c r="E997" s="194"/>
      <c r="F997" s="182">
        <f t="shared" si="46"/>
      </c>
      <c r="G997" s="182">
        <f t="shared" si="47"/>
      </c>
      <c r="H997" s="182"/>
      <c r="I997" s="150"/>
    </row>
    <row r="998" spans="1:9" s="106" customFormat="1" ht="13.5" customHeight="1">
      <c r="A998" s="128">
        <v>2150207</v>
      </c>
      <c r="B998" s="155" t="s">
        <v>796</v>
      </c>
      <c r="C998" s="188"/>
      <c r="D998" s="188"/>
      <c r="E998" s="194"/>
      <c r="F998" s="182">
        <f t="shared" si="46"/>
      </c>
      <c r="G998" s="182">
        <f t="shared" si="47"/>
      </c>
      <c r="H998" s="182"/>
      <c r="I998" s="150"/>
    </row>
    <row r="999" spans="1:9" s="106" customFormat="1" ht="13.5" customHeight="1">
      <c r="A999" s="128">
        <v>2150208</v>
      </c>
      <c r="B999" s="155" t="s">
        <v>797</v>
      </c>
      <c r="C999" s="188"/>
      <c r="D999" s="188"/>
      <c r="E999" s="194"/>
      <c r="F999" s="182">
        <f t="shared" si="46"/>
      </c>
      <c r="G999" s="182">
        <f t="shared" si="47"/>
      </c>
      <c r="H999" s="182"/>
      <c r="I999" s="150"/>
    </row>
    <row r="1000" spans="1:9" s="106" customFormat="1" ht="13.5" customHeight="1">
      <c r="A1000" s="128">
        <v>2150209</v>
      </c>
      <c r="B1000" s="155" t="s">
        <v>798</v>
      </c>
      <c r="C1000" s="188"/>
      <c r="D1000" s="188"/>
      <c r="E1000" s="194"/>
      <c r="F1000" s="182">
        <f t="shared" si="46"/>
      </c>
      <c r="G1000" s="182">
        <f t="shared" si="47"/>
      </c>
      <c r="H1000" s="182"/>
      <c r="I1000" s="150"/>
    </row>
    <row r="1001" spans="1:9" s="106" customFormat="1" ht="13.5" customHeight="1">
      <c r="A1001" s="128">
        <v>2150210</v>
      </c>
      <c r="B1001" s="155" t="s">
        <v>799</v>
      </c>
      <c r="C1001" s="188"/>
      <c r="D1001" s="188"/>
      <c r="E1001" s="194"/>
      <c r="F1001" s="182">
        <f t="shared" si="46"/>
      </c>
      <c r="G1001" s="182">
        <f t="shared" si="47"/>
      </c>
      <c r="H1001" s="182"/>
      <c r="I1001" s="150"/>
    </row>
    <row r="1002" spans="1:9" s="106" customFormat="1" ht="13.5" customHeight="1">
      <c r="A1002" s="128">
        <v>2150212</v>
      </c>
      <c r="B1002" s="155" t="s">
        <v>800</v>
      </c>
      <c r="C1002" s="188"/>
      <c r="D1002" s="188"/>
      <c r="E1002" s="194"/>
      <c r="F1002" s="182">
        <f t="shared" si="46"/>
      </c>
      <c r="G1002" s="182">
        <f t="shared" si="47"/>
      </c>
      <c r="H1002" s="182"/>
      <c r="I1002" s="150"/>
    </row>
    <row r="1003" spans="1:9" s="106" customFormat="1" ht="13.5" customHeight="1">
      <c r="A1003" s="128">
        <v>2150213</v>
      </c>
      <c r="B1003" s="155" t="s">
        <v>801</v>
      </c>
      <c r="C1003" s="188"/>
      <c r="D1003" s="188"/>
      <c r="E1003" s="194"/>
      <c r="F1003" s="182">
        <f t="shared" si="46"/>
      </c>
      <c r="G1003" s="182">
        <f t="shared" si="47"/>
      </c>
      <c r="H1003" s="182"/>
      <c r="I1003" s="150"/>
    </row>
    <row r="1004" spans="1:9" s="106" customFormat="1" ht="13.5" customHeight="1">
      <c r="A1004" s="128">
        <v>2150214</v>
      </c>
      <c r="B1004" s="155" t="s">
        <v>802</v>
      </c>
      <c r="C1004" s="188"/>
      <c r="D1004" s="188"/>
      <c r="E1004" s="194"/>
      <c r="F1004" s="182">
        <f t="shared" si="46"/>
      </c>
      <c r="G1004" s="182">
        <f t="shared" si="47"/>
      </c>
      <c r="H1004" s="182"/>
      <c r="I1004" s="150"/>
    </row>
    <row r="1005" spans="1:9" s="106" customFormat="1" ht="13.5" customHeight="1">
      <c r="A1005" s="128">
        <v>2150215</v>
      </c>
      <c r="B1005" s="155" t="s">
        <v>803</v>
      </c>
      <c r="C1005" s="188"/>
      <c r="D1005" s="188"/>
      <c r="E1005" s="194"/>
      <c r="F1005" s="182">
        <f t="shared" si="46"/>
      </c>
      <c r="G1005" s="182">
        <f t="shared" si="47"/>
      </c>
      <c r="H1005" s="182"/>
      <c r="I1005" s="150"/>
    </row>
    <row r="1006" spans="1:9" s="106" customFormat="1" ht="13.5" customHeight="1">
      <c r="A1006" s="128">
        <v>2150299</v>
      </c>
      <c r="B1006" s="155" t="s">
        <v>804</v>
      </c>
      <c r="C1006" s="188"/>
      <c r="D1006" s="188"/>
      <c r="E1006" s="194"/>
      <c r="F1006" s="182">
        <f t="shared" si="46"/>
      </c>
      <c r="G1006" s="182">
        <f t="shared" si="47"/>
      </c>
      <c r="H1006" s="182"/>
      <c r="I1006" s="150"/>
    </row>
    <row r="1007" spans="1:9" s="106" customFormat="1" ht="13.5" customHeight="1">
      <c r="A1007" s="128">
        <v>21503</v>
      </c>
      <c r="B1007" s="155" t="s">
        <v>805</v>
      </c>
      <c r="C1007" s="185"/>
      <c r="D1007" s="185"/>
      <c r="E1007" s="186"/>
      <c r="F1007" s="182">
        <f t="shared" si="46"/>
      </c>
      <c r="G1007" s="182">
        <f t="shared" si="47"/>
      </c>
      <c r="H1007" s="182"/>
      <c r="I1007" s="135"/>
    </row>
    <row r="1008" spans="1:9" s="106" customFormat="1" ht="13.5" customHeight="1">
      <c r="A1008" s="128">
        <v>2150301</v>
      </c>
      <c r="B1008" s="155" t="s">
        <v>43</v>
      </c>
      <c r="C1008" s="188"/>
      <c r="D1008" s="188"/>
      <c r="E1008" s="194"/>
      <c r="F1008" s="182">
        <f t="shared" si="46"/>
      </c>
      <c r="G1008" s="182">
        <f t="shared" si="47"/>
      </c>
      <c r="H1008" s="182"/>
      <c r="I1008" s="150"/>
    </row>
    <row r="1009" spans="1:9" s="106" customFormat="1" ht="13.5" customHeight="1">
      <c r="A1009" s="128">
        <v>2150302</v>
      </c>
      <c r="B1009" s="155" t="s">
        <v>44</v>
      </c>
      <c r="C1009" s="188"/>
      <c r="D1009" s="188"/>
      <c r="E1009" s="194"/>
      <c r="F1009" s="182">
        <f t="shared" si="46"/>
      </c>
      <c r="G1009" s="182">
        <f t="shared" si="47"/>
      </c>
      <c r="H1009" s="182"/>
      <c r="I1009" s="150"/>
    </row>
    <row r="1010" spans="1:9" s="106" customFormat="1" ht="13.5" customHeight="1">
      <c r="A1010" s="128">
        <v>2150303</v>
      </c>
      <c r="B1010" s="155" t="s">
        <v>45</v>
      </c>
      <c r="C1010" s="188"/>
      <c r="D1010" s="188"/>
      <c r="E1010" s="194"/>
      <c r="F1010" s="182">
        <f t="shared" si="46"/>
      </c>
      <c r="G1010" s="182">
        <f t="shared" si="47"/>
      </c>
      <c r="H1010" s="182"/>
      <c r="I1010" s="150"/>
    </row>
    <row r="1011" spans="1:9" s="106" customFormat="1" ht="13.5" customHeight="1">
      <c r="A1011" s="128">
        <v>2150399</v>
      </c>
      <c r="B1011" s="155" t="s">
        <v>806</v>
      </c>
      <c r="C1011" s="188"/>
      <c r="D1011" s="188"/>
      <c r="E1011" s="194"/>
      <c r="F1011" s="182">
        <f t="shared" si="46"/>
      </c>
      <c r="G1011" s="182">
        <f t="shared" si="47"/>
      </c>
      <c r="H1011" s="182"/>
      <c r="I1011" s="150"/>
    </row>
    <row r="1012" spans="1:9" s="106" customFormat="1" ht="13.5" customHeight="1">
      <c r="A1012" s="128">
        <v>21505</v>
      </c>
      <c r="B1012" s="155" t="s">
        <v>807</v>
      </c>
      <c r="C1012" s="185"/>
      <c r="D1012" s="185"/>
      <c r="E1012" s="186"/>
      <c r="F1012" s="182">
        <f t="shared" si="46"/>
      </c>
      <c r="G1012" s="182">
        <f t="shared" si="47"/>
      </c>
      <c r="H1012" s="182"/>
      <c r="I1012" s="135"/>
    </row>
    <row r="1013" spans="1:9" s="106" customFormat="1" ht="13.5" customHeight="1">
      <c r="A1013" s="128">
        <v>2150501</v>
      </c>
      <c r="B1013" s="155" t="s">
        <v>43</v>
      </c>
      <c r="C1013" s="188"/>
      <c r="D1013" s="188"/>
      <c r="E1013" s="194"/>
      <c r="F1013" s="182">
        <f t="shared" si="46"/>
      </c>
      <c r="G1013" s="182">
        <f t="shared" si="47"/>
      </c>
      <c r="H1013" s="182"/>
      <c r="I1013" s="150"/>
    </row>
    <row r="1014" spans="1:9" s="106" customFormat="1" ht="13.5" customHeight="1">
      <c r="A1014" s="128">
        <v>2150502</v>
      </c>
      <c r="B1014" s="155" t="s">
        <v>44</v>
      </c>
      <c r="C1014" s="188"/>
      <c r="D1014" s="188"/>
      <c r="E1014" s="194"/>
      <c r="F1014" s="182">
        <f t="shared" si="46"/>
      </c>
      <c r="G1014" s="182">
        <f t="shared" si="47"/>
      </c>
      <c r="H1014" s="182"/>
      <c r="I1014" s="150"/>
    </row>
    <row r="1015" spans="1:9" s="106" customFormat="1" ht="13.5" customHeight="1">
      <c r="A1015" s="128">
        <v>2150503</v>
      </c>
      <c r="B1015" s="155" t="s">
        <v>45</v>
      </c>
      <c r="C1015" s="188"/>
      <c r="D1015" s="188"/>
      <c r="E1015" s="194"/>
      <c r="F1015" s="182">
        <f t="shared" si="46"/>
      </c>
      <c r="G1015" s="182">
        <f t="shared" si="47"/>
      </c>
      <c r="H1015" s="182"/>
      <c r="I1015" s="150"/>
    </row>
    <row r="1016" spans="1:9" s="106" customFormat="1" ht="13.5" customHeight="1">
      <c r="A1016" s="128">
        <v>2150505</v>
      </c>
      <c r="B1016" s="155" t="s">
        <v>808</v>
      </c>
      <c r="C1016" s="188"/>
      <c r="D1016" s="188"/>
      <c r="E1016" s="194"/>
      <c r="F1016" s="182">
        <f t="shared" si="46"/>
      </c>
      <c r="G1016" s="182">
        <f t="shared" si="47"/>
      </c>
      <c r="H1016" s="182"/>
      <c r="I1016" s="150"/>
    </row>
    <row r="1017" spans="1:9" s="106" customFormat="1" ht="13.5" customHeight="1">
      <c r="A1017" s="128">
        <v>2150507</v>
      </c>
      <c r="B1017" s="155" t="s">
        <v>809</v>
      </c>
      <c r="C1017" s="188"/>
      <c r="D1017" s="188"/>
      <c r="E1017" s="194"/>
      <c r="F1017" s="182">
        <f t="shared" si="46"/>
      </c>
      <c r="G1017" s="182">
        <f t="shared" si="47"/>
      </c>
      <c r="H1017" s="182"/>
      <c r="I1017" s="150"/>
    </row>
    <row r="1018" spans="1:9" s="106" customFormat="1" ht="13.5" customHeight="1">
      <c r="A1018" s="128">
        <v>2150508</v>
      </c>
      <c r="B1018" s="155" t="s">
        <v>810</v>
      </c>
      <c r="C1018" s="188"/>
      <c r="D1018" s="188"/>
      <c r="E1018" s="194"/>
      <c r="F1018" s="182">
        <f t="shared" si="46"/>
      </c>
      <c r="G1018" s="182">
        <f t="shared" si="47"/>
      </c>
      <c r="H1018" s="182"/>
      <c r="I1018" s="150"/>
    </row>
    <row r="1019" spans="1:9" s="106" customFormat="1" ht="13.5" customHeight="1">
      <c r="A1019" s="128">
        <v>2150516</v>
      </c>
      <c r="B1019" s="155" t="s">
        <v>811</v>
      </c>
      <c r="C1019" s="188"/>
      <c r="D1019" s="188"/>
      <c r="E1019" s="194"/>
      <c r="F1019" s="182">
        <f t="shared" si="46"/>
      </c>
      <c r="G1019" s="182">
        <f t="shared" si="47"/>
      </c>
      <c r="H1019" s="182"/>
      <c r="I1019" s="150"/>
    </row>
    <row r="1020" spans="1:9" s="106" customFormat="1" ht="13.5" customHeight="1">
      <c r="A1020" s="128">
        <v>2150517</v>
      </c>
      <c r="B1020" s="155" t="s">
        <v>812</v>
      </c>
      <c r="C1020" s="188"/>
      <c r="D1020" s="188"/>
      <c r="E1020" s="194"/>
      <c r="F1020" s="182">
        <f t="shared" si="46"/>
      </c>
      <c r="G1020" s="182">
        <f t="shared" si="47"/>
      </c>
      <c r="H1020" s="182"/>
      <c r="I1020" s="150"/>
    </row>
    <row r="1021" spans="1:9" s="106" customFormat="1" ht="13.5" customHeight="1">
      <c r="A1021" s="128">
        <v>2150550</v>
      </c>
      <c r="B1021" s="155" t="s">
        <v>52</v>
      </c>
      <c r="C1021" s="188"/>
      <c r="D1021" s="188"/>
      <c r="E1021" s="194"/>
      <c r="F1021" s="182">
        <f t="shared" si="46"/>
      </c>
      <c r="G1021" s="182">
        <f t="shared" si="47"/>
      </c>
      <c r="H1021" s="182"/>
      <c r="I1021" s="150"/>
    </row>
    <row r="1022" spans="1:9" s="106" customFormat="1" ht="13.5" customHeight="1">
      <c r="A1022" s="128">
        <v>2150599</v>
      </c>
      <c r="B1022" s="155" t="s">
        <v>813</v>
      </c>
      <c r="C1022" s="188"/>
      <c r="D1022" s="188"/>
      <c r="E1022" s="194"/>
      <c r="F1022" s="182">
        <f t="shared" si="46"/>
      </c>
      <c r="G1022" s="182">
        <f t="shared" si="47"/>
      </c>
      <c r="H1022" s="182"/>
      <c r="I1022" s="150"/>
    </row>
    <row r="1023" spans="1:9" s="106" customFormat="1" ht="13.5" customHeight="1">
      <c r="A1023" s="128">
        <v>21507</v>
      </c>
      <c r="B1023" s="155" t="s">
        <v>814</v>
      </c>
      <c r="C1023" s="185"/>
      <c r="D1023" s="185"/>
      <c r="E1023" s="186"/>
      <c r="F1023" s="182">
        <f t="shared" si="46"/>
      </c>
      <c r="G1023" s="182">
        <f t="shared" si="47"/>
      </c>
      <c r="H1023" s="182"/>
      <c r="I1023" s="135"/>
    </row>
    <row r="1024" spans="1:9" s="106" customFormat="1" ht="13.5" customHeight="1">
      <c r="A1024" s="128">
        <v>2150701</v>
      </c>
      <c r="B1024" s="155" t="s">
        <v>43</v>
      </c>
      <c r="C1024" s="188"/>
      <c r="D1024" s="188"/>
      <c r="E1024" s="194"/>
      <c r="F1024" s="182">
        <f t="shared" si="46"/>
      </c>
      <c r="G1024" s="182">
        <f t="shared" si="47"/>
      </c>
      <c r="H1024" s="182"/>
      <c r="I1024" s="150"/>
    </row>
    <row r="1025" spans="1:9" s="106" customFormat="1" ht="13.5" customHeight="1">
      <c r="A1025" s="128">
        <v>2150702</v>
      </c>
      <c r="B1025" s="155" t="s">
        <v>44</v>
      </c>
      <c r="C1025" s="188"/>
      <c r="D1025" s="188"/>
      <c r="E1025" s="194"/>
      <c r="F1025" s="182">
        <f t="shared" si="46"/>
      </c>
      <c r="G1025" s="182">
        <f t="shared" si="47"/>
      </c>
      <c r="H1025" s="182"/>
      <c r="I1025" s="150"/>
    </row>
    <row r="1026" spans="1:9" s="106" customFormat="1" ht="13.5" customHeight="1">
      <c r="A1026" s="128">
        <v>2150703</v>
      </c>
      <c r="B1026" s="155" t="s">
        <v>45</v>
      </c>
      <c r="C1026" s="188"/>
      <c r="D1026" s="188"/>
      <c r="E1026" s="194"/>
      <c r="F1026" s="182">
        <f t="shared" si="46"/>
      </c>
      <c r="G1026" s="182">
        <f t="shared" si="47"/>
      </c>
      <c r="H1026" s="182"/>
      <c r="I1026" s="150"/>
    </row>
    <row r="1027" spans="1:9" s="106" customFormat="1" ht="13.5" customHeight="1">
      <c r="A1027" s="128">
        <v>2150704</v>
      </c>
      <c r="B1027" s="155" t="s">
        <v>815</v>
      </c>
      <c r="C1027" s="188"/>
      <c r="D1027" s="188"/>
      <c r="E1027" s="194"/>
      <c r="F1027" s="182">
        <f t="shared" si="46"/>
      </c>
      <c r="G1027" s="182">
        <f t="shared" si="47"/>
      </c>
      <c r="H1027" s="182"/>
      <c r="I1027" s="150"/>
    </row>
    <row r="1028" spans="1:9" s="106" customFormat="1" ht="13.5" customHeight="1">
      <c r="A1028" s="128">
        <v>2150705</v>
      </c>
      <c r="B1028" s="155" t="s">
        <v>816</v>
      </c>
      <c r="C1028" s="188"/>
      <c r="D1028" s="188"/>
      <c r="E1028" s="194"/>
      <c r="F1028" s="182">
        <f t="shared" si="46"/>
      </c>
      <c r="G1028" s="182">
        <f t="shared" si="47"/>
      </c>
      <c r="H1028" s="182"/>
      <c r="I1028" s="150"/>
    </row>
    <row r="1029" spans="1:9" s="106" customFormat="1" ht="13.5" customHeight="1">
      <c r="A1029" s="128">
        <v>2150799</v>
      </c>
      <c r="B1029" s="155" t="s">
        <v>817</v>
      </c>
      <c r="C1029" s="188"/>
      <c r="D1029" s="188"/>
      <c r="E1029" s="194"/>
      <c r="F1029" s="182">
        <f t="shared" si="46"/>
      </c>
      <c r="G1029" s="182">
        <f t="shared" si="47"/>
      </c>
      <c r="H1029" s="182"/>
      <c r="I1029" s="150"/>
    </row>
    <row r="1030" spans="1:9" s="106" customFormat="1" ht="13.5" customHeight="1">
      <c r="A1030" s="128">
        <v>21508</v>
      </c>
      <c r="B1030" s="155" t="s">
        <v>818</v>
      </c>
      <c r="C1030" s="185">
        <v>756</v>
      </c>
      <c r="D1030" s="185">
        <v>678</v>
      </c>
      <c r="E1030" s="186">
        <v>908</v>
      </c>
      <c r="F1030" s="182">
        <f t="shared" si="46"/>
        <v>1.2010582010582012</v>
      </c>
      <c r="G1030" s="182">
        <f t="shared" si="47"/>
        <v>1.3392330383480826</v>
      </c>
      <c r="H1030" s="182"/>
      <c r="I1030" s="135">
        <v>908</v>
      </c>
    </row>
    <row r="1031" spans="1:9" s="106" customFormat="1" ht="13.5" customHeight="1">
      <c r="A1031" s="128">
        <v>2150801</v>
      </c>
      <c r="B1031" s="155" t="s">
        <v>43</v>
      </c>
      <c r="C1031" s="188"/>
      <c r="D1031" s="188"/>
      <c r="E1031" s="194"/>
      <c r="F1031" s="182">
        <f t="shared" si="46"/>
      </c>
      <c r="G1031" s="182">
        <f t="shared" si="47"/>
      </c>
      <c r="H1031" s="182"/>
      <c r="I1031" s="150"/>
    </row>
    <row r="1032" spans="1:9" s="106" customFormat="1" ht="13.5" customHeight="1">
      <c r="A1032" s="128">
        <v>2150802</v>
      </c>
      <c r="B1032" s="155" t="s">
        <v>44</v>
      </c>
      <c r="C1032" s="188"/>
      <c r="D1032" s="188"/>
      <c r="E1032" s="194"/>
      <c r="F1032" s="182">
        <f t="shared" si="46"/>
      </c>
      <c r="G1032" s="182">
        <f t="shared" si="47"/>
      </c>
      <c r="H1032" s="182"/>
      <c r="I1032" s="150"/>
    </row>
    <row r="1033" spans="1:9" s="106" customFormat="1" ht="13.5" customHeight="1">
      <c r="A1033" s="128">
        <v>2150803</v>
      </c>
      <c r="B1033" s="155" t="s">
        <v>45</v>
      </c>
      <c r="C1033" s="188"/>
      <c r="D1033" s="188"/>
      <c r="E1033" s="194"/>
      <c r="F1033" s="182">
        <f t="shared" si="46"/>
      </c>
      <c r="G1033" s="182">
        <f t="shared" si="47"/>
      </c>
      <c r="H1033" s="182"/>
      <c r="I1033" s="150"/>
    </row>
    <row r="1034" spans="1:9" s="106" customFormat="1" ht="13.5" customHeight="1">
      <c r="A1034" s="128">
        <v>2150804</v>
      </c>
      <c r="B1034" s="155" t="s">
        <v>819</v>
      </c>
      <c r="C1034" s="188"/>
      <c r="D1034" s="188"/>
      <c r="E1034" s="194"/>
      <c r="F1034" s="182">
        <f t="shared" si="46"/>
      </c>
      <c r="G1034" s="182">
        <f t="shared" si="47"/>
      </c>
      <c r="H1034" s="182"/>
      <c r="I1034" s="150"/>
    </row>
    <row r="1035" spans="1:9" s="106" customFormat="1" ht="13.5" customHeight="1">
      <c r="A1035" s="128">
        <v>2150805</v>
      </c>
      <c r="B1035" s="155" t="s">
        <v>820</v>
      </c>
      <c r="C1035" s="188"/>
      <c r="D1035" s="188"/>
      <c r="E1035" s="194"/>
      <c r="F1035" s="182">
        <f t="shared" si="46"/>
      </c>
      <c r="G1035" s="182">
        <f t="shared" si="47"/>
      </c>
      <c r="H1035" s="182"/>
      <c r="I1035" s="150"/>
    </row>
    <row r="1036" spans="1:9" s="106" customFormat="1" ht="13.5" customHeight="1">
      <c r="A1036" s="128">
        <v>2150806</v>
      </c>
      <c r="B1036" s="155" t="s">
        <v>821</v>
      </c>
      <c r="C1036" s="188"/>
      <c r="D1036" s="188"/>
      <c r="E1036" s="194"/>
      <c r="F1036" s="182">
        <f t="shared" si="46"/>
      </c>
      <c r="G1036" s="182">
        <f t="shared" si="47"/>
      </c>
      <c r="H1036" s="182"/>
      <c r="I1036" s="150"/>
    </row>
    <row r="1037" spans="1:9" s="106" customFormat="1" ht="13.5" customHeight="1">
      <c r="A1037" s="128">
        <v>2150899</v>
      </c>
      <c r="B1037" s="155" t="s">
        <v>822</v>
      </c>
      <c r="C1037" s="188">
        <v>756</v>
      </c>
      <c r="D1037" s="188">
        <v>678</v>
      </c>
      <c r="E1037" s="194">
        <v>908</v>
      </c>
      <c r="F1037" s="182">
        <f t="shared" si="46"/>
        <v>1.2010582010582012</v>
      </c>
      <c r="G1037" s="182">
        <f t="shared" si="47"/>
        <v>1.3392330383480826</v>
      </c>
      <c r="H1037" s="182"/>
      <c r="I1037" s="150">
        <v>908</v>
      </c>
    </row>
    <row r="1038" spans="1:9" s="106" customFormat="1" ht="13.5" customHeight="1">
      <c r="A1038" s="128">
        <v>21599</v>
      </c>
      <c r="B1038" s="155" t="s">
        <v>823</v>
      </c>
      <c r="C1038" s="185"/>
      <c r="D1038" s="185">
        <v>401</v>
      </c>
      <c r="E1038" s="186"/>
      <c r="F1038" s="182">
        <f t="shared" si="46"/>
      </c>
      <c r="G1038" s="182">
        <f t="shared" si="47"/>
        <v>0</v>
      </c>
      <c r="H1038" s="182"/>
      <c r="I1038" s="135"/>
    </row>
    <row r="1039" spans="1:9" s="106" customFormat="1" ht="13.5" customHeight="1">
      <c r="A1039" s="128">
        <v>2159901</v>
      </c>
      <c r="B1039" s="155" t="s">
        <v>824</v>
      </c>
      <c r="C1039" s="188"/>
      <c r="D1039" s="188"/>
      <c r="E1039" s="194"/>
      <c r="F1039" s="182">
        <f t="shared" si="46"/>
      </c>
      <c r="G1039" s="182">
        <f t="shared" si="47"/>
      </c>
      <c r="H1039" s="182"/>
      <c r="I1039" s="150"/>
    </row>
    <row r="1040" spans="1:9" s="106" customFormat="1" ht="13.5" customHeight="1">
      <c r="A1040" s="128">
        <v>2159904</v>
      </c>
      <c r="B1040" s="155" t="s">
        <v>825</v>
      </c>
      <c r="C1040" s="188"/>
      <c r="D1040" s="188"/>
      <c r="E1040" s="194"/>
      <c r="F1040" s="182">
        <f t="shared" si="46"/>
      </c>
      <c r="G1040" s="182">
        <f t="shared" si="47"/>
      </c>
      <c r="H1040" s="182"/>
      <c r="I1040" s="150"/>
    </row>
    <row r="1041" spans="1:9" s="106" customFormat="1" ht="13.5" customHeight="1">
      <c r="A1041" s="128">
        <v>2159905</v>
      </c>
      <c r="B1041" s="155" t="s">
        <v>826</v>
      </c>
      <c r="C1041" s="188"/>
      <c r="D1041" s="188"/>
      <c r="E1041" s="194"/>
      <c r="F1041" s="182">
        <f t="shared" si="46"/>
      </c>
      <c r="G1041" s="182">
        <f t="shared" si="47"/>
      </c>
      <c r="H1041" s="182"/>
      <c r="I1041" s="150"/>
    </row>
    <row r="1042" spans="1:9" s="106" customFormat="1" ht="13.5" customHeight="1">
      <c r="A1042" s="128">
        <v>2159906</v>
      </c>
      <c r="B1042" s="155" t="s">
        <v>827</v>
      </c>
      <c r="C1042" s="188"/>
      <c r="D1042" s="188"/>
      <c r="E1042" s="194"/>
      <c r="F1042" s="182">
        <f t="shared" si="46"/>
      </c>
      <c r="G1042" s="182">
        <f t="shared" si="47"/>
      </c>
      <c r="H1042" s="182"/>
      <c r="I1042" s="150"/>
    </row>
    <row r="1043" spans="1:9" s="106" customFormat="1" ht="13.5" customHeight="1">
      <c r="A1043" s="128">
        <v>2159999</v>
      </c>
      <c r="B1043" s="155" t="s">
        <v>828</v>
      </c>
      <c r="C1043" s="188"/>
      <c r="D1043" s="188">
        <v>401</v>
      </c>
      <c r="E1043" s="194"/>
      <c r="F1043" s="182">
        <f t="shared" si="46"/>
      </c>
      <c r="G1043" s="182">
        <f t="shared" si="47"/>
        <v>0</v>
      </c>
      <c r="H1043" s="182"/>
      <c r="I1043" s="150"/>
    </row>
    <row r="1044" spans="1:9" s="106" customFormat="1" ht="13.5" customHeight="1">
      <c r="A1044" s="128">
        <v>216</v>
      </c>
      <c r="B1044" s="155" t="s">
        <v>829</v>
      </c>
      <c r="C1044" s="180">
        <f>C1045+C1055+C1061</f>
        <v>106</v>
      </c>
      <c r="D1044" s="180">
        <f aca="true" t="shared" si="48" ref="D1044:I1044">D1045+D1055+D1061</f>
        <v>852</v>
      </c>
      <c r="E1044" s="181">
        <f t="shared" si="48"/>
        <v>120</v>
      </c>
      <c r="F1044" s="182">
        <f t="shared" si="46"/>
        <v>1.1320754716981132</v>
      </c>
      <c r="G1044" s="182">
        <f t="shared" si="47"/>
        <v>0.14084507042253522</v>
      </c>
      <c r="H1044" s="183"/>
      <c r="I1044" s="130">
        <f t="shared" si="48"/>
        <v>120</v>
      </c>
    </row>
    <row r="1045" spans="1:9" s="106" customFormat="1" ht="13.5" customHeight="1">
      <c r="A1045" s="128">
        <v>21602</v>
      </c>
      <c r="B1045" s="155" t="s">
        <v>830</v>
      </c>
      <c r="C1045" s="185">
        <v>106</v>
      </c>
      <c r="D1045" s="185">
        <v>852</v>
      </c>
      <c r="E1045" s="186">
        <v>120</v>
      </c>
      <c r="F1045" s="182">
        <f t="shared" si="46"/>
        <v>1.1320754716981132</v>
      </c>
      <c r="G1045" s="182">
        <f t="shared" si="47"/>
        <v>0.14084507042253522</v>
      </c>
      <c r="H1045" s="182"/>
      <c r="I1045" s="135">
        <v>120</v>
      </c>
    </row>
    <row r="1046" spans="1:9" s="106" customFormat="1" ht="13.5" customHeight="1">
      <c r="A1046" s="128">
        <v>2160201</v>
      </c>
      <c r="B1046" s="155" t="s">
        <v>43</v>
      </c>
      <c r="C1046" s="188">
        <v>104</v>
      </c>
      <c r="D1046" s="188">
        <v>390</v>
      </c>
      <c r="E1046" s="194">
        <v>14</v>
      </c>
      <c r="F1046" s="182">
        <f t="shared" si="46"/>
        <v>0.1346153846153846</v>
      </c>
      <c r="G1046" s="182">
        <f t="shared" si="47"/>
        <v>0.035897435897435895</v>
      </c>
      <c r="H1046" s="182"/>
      <c r="I1046" s="150">
        <v>14</v>
      </c>
    </row>
    <row r="1047" spans="1:9" s="106" customFormat="1" ht="13.5" customHeight="1">
      <c r="A1047" s="128">
        <v>2160202</v>
      </c>
      <c r="B1047" s="155" t="s">
        <v>44</v>
      </c>
      <c r="C1047" s="188">
        <v>2</v>
      </c>
      <c r="D1047" s="188"/>
      <c r="E1047" s="194"/>
      <c r="F1047" s="182">
        <f t="shared" si="46"/>
        <v>0</v>
      </c>
      <c r="G1047" s="182">
        <f t="shared" si="47"/>
      </c>
      <c r="H1047" s="182"/>
      <c r="I1047" s="150"/>
    </row>
    <row r="1048" spans="1:9" s="106" customFormat="1" ht="13.5" customHeight="1">
      <c r="A1048" s="128">
        <v>2160203</v>
      </c>
      <c r="B1048" s="155" t="s">
        <v>45</v>
      </c>
      <c r="C1048" s="188"/>
      <c r="D1048" s="188"/>
      <c r="E1048" s="194"/>
      <c r="F1048" s="182">
        <f t="shared" si="46"/>
      </c>
      <c r="G1048" s="182">
        <f t="shared" si="47"/>
      </c>
      <c r="H1048" s="182"/>
      <c r="I1048" s="150"/>
    </row>
    <row r="1049" spans="1:9" s="106" customFormat="1" ht="13.5" customHeight="1">
      <c r="A1049" s="128">
        <v>2160216</v>
      </c>
      <c r="B1049" s="155" t="s">
        <v>831</v>
      </c>
      <c r="C1049" s="188"/>
      <c r="D1049" s="188"/>
      <c r="E1049" s="194"/>
      <c r="F1049" s="182">
        <f t="shared" si="46"/>
      </c>
      <c r="G1049" s="182">
        <f t="shared" si="47"/>
      </c>
      <c r="H1049" s="182"/>
      <c r="I1049" s="150"/>
    </row>
    <row r="1050" spans="1:9" s="106" customFormat="1" ht="13.5" customHeight="1">
      <c r="A1050" s="128">
        <v>2160217</v>
      </c>
      <c r="B1050" s="155" t="s">
        <v>832</v>
      </c>
      <c r="C1050" s="188"/>
      <c r="D1050" s="188"/>
      <c r="E1050" s="194"/>
      <c r="F1050" s="182">
        <f t="shared" si="46"/>
      </c>
      <c r="G1050" s="182">
        <f t="shared" si="47"/>
      </c>
      <c r="H1050" s="182"/>
      <c r="I1050" s="150"/>
    </row>
    <row r="1051" spans="1:9" s="106" customFormat="1" ht="13.5" customHeight="1">
      <c r="A1051" s="128">
        <v>2160218</v>
      </c>
      <c r="B1051" s="155" t="s">
        <v>833</v>
      </c>
      <c r="C1051" s="188"/>
      <c r="D1051" s="188"/>
      <c r="E1051" s="194"/>
      <c r="F1051" s="182">
        <f t="shared" si="46"/>
      </c>
      <c r="G1051" s="182">
        <f t="shared" si="47"/>
      </c>
      <c r="H1051" s="182"/>
      <c r="I1051" s="150"/>
    </row>
    <row r="1052" spans="1:9" s="106" customFormat="1" ht="13.5" customHeight="1">
      <c r="A1052" s="128">
        <v>2160219</v>
      </c>
      <c r="B1052" s="155" t="s">
        <v>834</v>
      </c>
      <c r="C1052" s="188"/>
      <c r="D1052" s="188"/>
      <c r="E1052" s="194"/>
      <c r="F1052" s="182">
        <f t="shared" si="46"/>
      </c>
      <c r="G1052" s="182">
        <f t="shared" si="47"/>
      </c>
      <c r="H1052" s="182"/>
      <c r="I1052" s="150"/>
    </row>
    <row r="1053" spans="1:9" s="106" customFormat="1" ht="13.5" customHeight="1">
      <c r="A1053" s="128">
        <v>2160250</v>
      </c>
      <c r="B1053" s="155" t="s">
        <v>52</v>
      </c>
      <c r="C1053" s="188"/>
      <c r="D1053" s="188">
        <v>86</v>
      </c>
      <c r="E1053" s="194"/>
      <c r="F1053" s="182">
        <f t="shared" si="46"/>
      </c>
      <c r="G1053" s="182">
        <f t="shared" si="47"/>
        <v>0</v>
      </c>
      <c r="H1053" s="182"/>
      <c r="I1053" s="150"/>
    </row>
    <row r="1054" spans="1:9" s="106" customFormat="1" ht="13.5" customHeight="1">
      <c r="A1054" s="128">
        <v>2160299</v>
      </c>
      <c r="B1054" s="155" t="s">
        <v>835</v>
      </c>
      <c r="C1054" s="188"/>
      <c r="D1054" s="188">
        <v>376</v>
      </c>
      <c r="E1054" s="194">
        <v>106</v>
      </c>
      <c r="F1054" s="182">
        <f t="shared" si="46"/>
      </c>
      <c r="G1054" s="182">
        <f t="shared" si="47"/>
        <v>0.28191489361702127</v>
      </c>
      <c r="H1054" s="182"/>
      <c r="I1054" s="150">
        <v>106</v>
      </c>
    </row>
    <row r="1055" spans="1:9" s="106" customFormat="1" ht="13.5" customHeight="1">
      <c r="A1055" s="128">
        <v>21606</v>
      </c>
      <c r="B1055" s="155" t="s">
        <v>836</v>
      </c>
      <c r="C1055" s="185"/>
      <c r="D1055" s="185"/>
      <c r="E1055" s="186"/>
      <c r="F1055" s="182">
        <f t="shared" si="46"/>
      </c>
      <c r="G1055" s="182">
        <f t="shared" si="47"/>
      </c>
      <c r="H1055" s="182"/>
      <c r="I1055" s="135"/>
    </row>
    <row r="1056" spans="1:9" s="106" customFormat="1" ht="13.5" customHeight="1">
      <c r="A1056" s="128">
        <v>2160601</v>
      </c>
      <c r="B1056" s="155" t="s">
        <v>43</v>
      </c>
      <c r="C1056" s="188"/>
      <c r="D1056" s="188"/>
      <c r="E1056" s="194"/>
      <c r="F1056" s="182">
        <f t="shared" si="46"/>
      </c>
      <c r="G1056" s="182">
        <f t="shared" si="47"/>
      </c>
      <c r="H1056" s="182"/>
      <c r="I1056" s="150"/>
    </row>
    <row r="1057" spans="1:9" s="106" customFormat="1" ht="13.5" customHeight="1">
      <c r="A1057" s="128">
        <v>2160602</v>
      </c>
      <c r="B1057" s="155" t="s">
        <v>44</v>
      </c>
      <c r="C1057" s="188"/>
      <c r="D1057" s="188"/>
      <c r="E1057" s="194"/>
      <c r="F1057" s="182">
        <f t="shared" si="46"/>
      </c>
      <c r="G1057" s="182">
        <f t="shared" si="47"/>
      </c>
      <c r="H1057" s="182"/>
      <c r="I1057" s="150"/>
    </row>
    <row r="1058" spans="1:9" s="106" customFormat="1" ht="13.5" customHeight="1">
      <c r="A1058" s="128">
        <v>2160603</v>
      </c>
      <c r="B1058" s="155" t="s">
        <v>45</v>
      </c>
      <c r="C1058" s="188"/>
      <c r="D1058" s="188"/>
      <c r="E1058" s="194"/>
      <c r="F1058" s="182">
        <f aca="true" t="shared" si="49" ref="F1058:F1121">_xlfn.IFERROR((E1058/C1058)*100%,"")</f>
      </c>
      <c r="G1058" s="182">
        <f aca="true" t="shared" si="50" ref="G1058:G1121">_xlfn.IFERROR((E1058/D1058)*100%,"")</f>
      </c>
      <c r="H1058" s="182"/>
      <c r="I1058" s="150"/>
    </row>
    <row r="1059" spans="1:9" s="106" customFormat="1" ht="13.5" customHeight="1">
      <c r="A1059" s="128">
        <v>2160607</v>
      </c>
      <c r="B1059" s="155" t="s">
        <v>837</v>
      </c>
      <c r="C1059" s="188"/>
      <c r="D1059" s="188"/>
      <c r="E1059" s="194"/>
      <c r="F1059" s="182">
        <f t="shared" si="49"/>
      </c>
      <c r="G1059" s="182">
        <f t="shared" si="50"/>
      </c>
      <c r="H1059" s="182"/>
      <c r="I1059" s="150"/>
    </row>
    <row r="1060" spans="1:9" s="106" customFormat="1" ht="13.5" customHeight="1">
      <c r="A1060" s="128">
        <v>2160699</v>
      </c>
      <c r="B1060" s="155" t="s">
        <v>838</v>
      </c>
      <c r="C1060" s="188"/>
      <c r="D1060" s="188"/>
      <c r="E1060" s="194"/>
      <c r="F1060" s="182">
        <f t="shared" si="49"/>
      </c>
      <c r="G1060" s="182">
        <f t="shared" si="50"/>
      </c>
      <c r="H1060" s="182"/>
      <c r="I1060" s="150"/>
    </row>
    <row r="1061" spans="1:9" s="106" customFormat="1" ht="13.5" customHeight="1">
      <c r="A1061" s="128">
        <v>21699</v>
      </c>
      <c r="B1061" s="155" t="s">
        <v>839</v>
      </c>
      <c r="C1061" s="185"/>
      <c r="D1061" s="185"/>
      <c r="E1061" s="186"/>
      <c r="F1061" s="182">
        <f t="shared" si="49"/>
      </c>
      <c r="G1061" s="182">
        <f t="shared" si="50"/>
      </c>
      <c r="H1061" s="182"/>
      <c r="I1061" s="135"/>
    </row>
    <row r="1062" spans="1:9" s="106" customFormat="1" ht="13.5" customHeight="1">
      <c r="A1062" s="128">
        <v>2169901</v>
      </c>
      <c r="B1062" s="155" t="s">
        <v>840</v>
      </c>
      <c r="C1062" s="188"/>
      <c r="D1062" s="188"/>
      <c r="E1062" s="194"/>
      <c r="F1062" s="182">
        <f t="shared" si="49"/>
      </c>
      <c r="G1062" s="182">
        <f t="shared" si="50"/>
      </c>
      <c r="H1062" s="182"/>
      <c r="I1062" s="150"/>
    </row>
    <row r="1063" spans="1:9" s="106" customFormat="1" ht="13.5" customHeight="1">
      <c r="A1063" s="128">
        <v>2169999</v>
      </c>
      <c r="B1063" s="155" t="s">
        <v>841</v>
      </c>
      <c r="C1063" s="188"/>
      <c r="D1063" s="188"/>
      <c r="E1063" s="194"/>
      <c r="F1063" s="182">
        <f t="shared" si="49"/>
      </c>
      <c r="G1063" s="182">
        <f t="shared" si="50"/>
      </c>
      <c r="H1063" s="182"/>
      <c r="I1063" s="150"/>
    </row>
    <row r="1064" spans="1:9" s="106" customFormat="1" ht="13.5" customHeight="1">
      <c r="A1064" s="128">
        <v>217</v>
      </c>
      <c r="B1064" s="155" t="s">
        <v>842</v>
      </c>
      <c r="C1064" s="180">
        <f>C1065+C1072+C1082+C1088+C1091</f>
        <v>0</v>
      </c>
      <c r="D1064" s="180">
        <f aca="true" t="shared" si="51" ref="D1064:I1064">D1065+D1072+D1082+D1088+D1091</f>
        <v>0</v>
      </c>
      <c r="E1064" s="181">
        <f t="shared" si="51"/>
        <v>0</v>
      </c>
      <c r="F1064" s="182">
        <f t="shared" si="49"/>
      </c>
      <c r="G1064" s="182">
        <f t="shared" si="50"/>
      </c>
      <c r="H1064" s="183"/>
      <c r="I1064" s="130">
        <f t="shared" si="51"/>
        <v>0</v>
      </c>
    </row>
    <row r="1065" spans="1:9" s="106" customFormat="1" ht="13.5" customHeight="1">
      <c r="A1065" s="128">
        <v>21701</v>
      </c>
      <c r="B1065" s="155" t="s">
        <v>843</v>
      </c>
      <c r="C1065" s="185"/>
      <c r="D1065" s="185"/>
      <c r="E1065" s="186"/>
      <c r="F1065" s="182">
        <f t="shared" si="49"/>
      </c>
      <c r="G1065" s="182">
        <f t="shared" si="50"/>
      </c>
      <c r="H1065" s="182"/>
      <c r="I1065" s="135"/>
    </row>
    <row r="1066" spans="1:9" s="106" customFormat="1" ht="13.5" customHeight="1">
      <c r="A1066" s="128">
        <v>2170101</v>
      </c>
      <c r="B1066" s="155" t="s">
        <v>43</v>
      </c>
      <c r="C1066" s="188"/>
      <c r="D1066" s="188"/>
      <c r="E1066" s="194"/>
      <c r="F1066" s="182">
        <f t="shared" si="49"/>
      </c>
      <c r="G1066" s="182">
        <f t="shared" si="50"/>
      </c>
      <c r="H1066" s="182"/>
      <c r="I1066" s="150"/>
    </row>
    <row r="1067" spans="1:9" s="106" customFormat="1" ht="13.5" customHeight="1">
      <c r="A1067" s="128">
        <v>2170102</v>
      </c>
      <c r="B1067" s="155" t="s">
        <v>44</v>
      </c>
      <c r="C1067" s="188"/>
      <c r="D1067" s="188"/>
      <c r="E1067" s="194"/>
      <c r="F1067" s="182">
        <f t="shared" si="49"/>
      </c>
      <c r="G1067" s="182">
        <f t="shared" si="50"/>
      </c>
      <c r="H1067" s="182"/>
      <c r="I1067" s="150"/>
    </row>
    <row r="1068" spans="1:9" s="106" customFormat="1" ht="13.5" customHeight="1">
      <c r="A1068" s="128">
        <v>2170103</v>
      </c>
      <c r="B1068" s="155" t="s">
        <v>45</v>
      </c>
      <c r="C1068" s="188"/>
      <c r="D1068" s="188"/>
      <c r="E1068" s="194"/>
      <c r="F1068" s="182">
        <f t="shared" si="49"/>
      </c>
      <c r="G1068" s="182">
        <f t="shared" si="50"/>
      </c>
      <c r="H1068" s="182"/>
      <c r="I1068" s="150"/>
    </row>
    <row r="1069" spans="1:9" s="106" customFormat="1" ht="13.5" customHeight="1">
      <c r="A1069" s="128">
        <v>2170104</v>
      </c>
      <c r="B1069" s="155" t="s">
        <v>844</v>
      </c>
      <c r="C1069" s="188"/>
      <c r="D1069" s="188"/>
      <c r="E1069" s="194"/>
      <c r="F1069" s="182">
        <f t="shared" si="49"/>
      </c>
      <c r="G1069" s="182">
        <f t="shared" si="50"/>
      </c>
      <c r="H1069" s="182"/>
      <c r="I1069" s="150"/>
    </row>
    <row r="1070" spans="1:9" s="106" customFormat="1" ht="13.5" customHeight="1">
      <c r="A1070" s="128">
        <v>2170150</v>
      </c>
      <c r="B1070" s="155" t="s">
        <v>52</v>
      </c>
      <c r="C1070" s="188"/>
      <c r="D1070" s="188"/>
      <c r="E1070" s="194"/>
      <c r="F1070" s="182">
        <f t="shared" si="49"/>
      </c>
      <c r="G1070" s="182">
        <f t="shared" si="50"/>
      </c>
      <c r="H1070" s="182"/>
      <c r="I1070" s="150"/>
    </row>
    <row r="1071" spans="1:9" s="106" customFormat="1" ht="13.5" customHeight="1">
      <c r="A1071" s="128">
        <v>2170199</v>
      </c>
      <c r="B1071" s="155" t="s">
        <v>845</v>
      </c>
      <c r="C1071" s="188"/>
      <c r="D1071" s="188"/>
      <c r="E1071" s="194"/>
      <c r="F1071" s="182">
        <f t="shared" si="49"/>
      </c>
      <c r="G1071" s="182">
        <f t="shared" si="50"/>
      </c>
      <c r="H1071" s="182"/>
      <c r="I1071" s="150"/>
    </row>
    <row r="1072" spans="1:9" s="106" customFormat="1" ht="13.5" customHeight="1">
      <c r="A1072" s="128">
        <v>21702</v>
      </c>
      <c r="B1072" s="155" t="s">
        <v>846</v>
      </c>
      <c r="C1072" s="185"/>
      <c r="D1072" s="185"/>
      <c r="E1072" s="186"/>
      <c r="F1072" s="182">
        <f t="shared" si="49"/>
      </c>
      <c r="G1072" s="182">
        <f t="shared" si="50"/>
      </c>
      <c r="H1072" s="182"/>
      <c r="I1072" s="135"/>
    </row>
    <row r="1073" spans="1:9" s="106" customFormat="1" ht="13.5" customHeight="1">
      <c r="A1073" s="128">
        <v>2170201</v>
      </c>
      <c r="B1073" s="155" t="s">
        <v>847</v>
      </c>
      <c r="C1073" s="188"/>
      <c r="D1073" s="188"/>
      <c r="E1073" s="194"/>
      <c r="F1073" s="182">
        <f t="shared" si="49"/>
      </c>
      <c r="G1073" s="182">
        <f t="shared" si="50"/>
      </c>
      <c r="H1073" s="182"/>
      <c r="I1073" s="150"/>
    </row>
    <row r="1074" spans="1:9" s="106" customFormat="1" ht="13.5" customHeight="1">
      <c r="A1074" s="128">
        <v>2170202</v>
      </c>
      <c r="B1074" s="155" t="s">
        <v>848</v>
      </c>
      <c r="C1074" s="188"/>
      <c r="D1074" s="188"/>
      <c r="E1074" s="194"/>
      <c r="F1074" s="182">
        <f t="shared" si="49"/>
      </c>
      <c r="G1074" s="182">
        <f t="shared" si="50"/>
      </c>
      <c r="H1074" s="182"/>
      <c r="I1074" s="150"/>
    </row>
    <row r="1075" spans="1:9" s="106" customFormat="1" ht="13.5" customHeight="1">
      <c r="A1075" s="128">
        <v>2170203</v>
      </c>
      <c r="B1075" s="155" t="s">
        <v>849</v>
      </c>
      <c r="C1075" s="188"/>
      <c r="D1075" s="188"/>
      <c r="E1075" s="194"/>
      <c r="F1075" s="182">
        <f t="shared" si="49"/>
      </c>
      <c r="G1075" s="182">
        <f t="shared" si="50"/>
      </c>
      <c r="H1075" s="182"/>
      <c r="I1075" s="150"/>
    </row>
    <row r="1076" spans="1:9" s="106" customFormat="1" ht="13.5" customHeight="1">
      <c r="A1076" s="128">
        <v>2170204</v>
      </c>
      <c r="B1076" s="155" t="s">
        <v>850</v>
      </c>
      <c r="C1076" s="188"/>
      <c r="D1076" s="188"/>
      <c r="E1076" s="194"/>
      <c r="F1076" s="182">
        <f t="shared" si="49"/>
      </c>
      <c r="G1076" s="182">
        <f t="shared" si="50"/>
      </c>
      <c r="H1076" s="182"/>
      <c r="I1076" s="150"/>
    </row>
    <row r="1077" spans="1:9" s="106" customFormat="1" ht="13.5" customHeight="1">
      <c r="A1077" s="128">
        <v>2170205</v>
      </c>
      <c r="B1077" s="155" t="s">
        <v>851</v>
      </c>
      <c r="C1077" s="188"/>
      <c r="D1077" s="188"/>
      <c r="E1077" s="194"/>
      <c r="F1077" s="182">
        <f t="shared" si="49"/>
      </c>
      <c r="G1077" s="182">
        <f t="shared" si="50"/>
      </c>
      <c r="H1077" s="182"/>
      <c r="I1077" s="150"/>
    </row>
    <row r="1078" spans="1:9" s="106" customFormat="1" ht="13.5" customHeight="1">
      <c r="A1078" s="128">
        <v>2170206</v>
      </c>
      <c r="B1078" s="155" t="s">
        <v>852</v>
      </c>
      <c r="C1078" s="188"/>
      <c r="D1078" s="188"/>
      <c r="E1078" s="194"/>
      <c r="F1078" s="182">
        <f t="shared" si="49"/>
      </c>
      <c r="G1078" s="182">
        <f t="shared" si="50"/>
      </c>
      <c r="H1078" s="182"/>
      <c r="I1078" s="150"/>
    </row>
    <row r="1079" spans="1:9" s="106" customFormat="1" ht="13.5" customHeight="1">
      <c r="A1079" s="128">
        <v>2170207</v>
      </c>
      <c r="B1079" s="155" t="s">
        <v>853</v>
      </c>
      <c r="C1079" s="188"/>
      <c r="D1079" s="188"/>
      <c r="E1079" s="194"/>
      <c r="F1079" s="182">
        <f t="shared" si="49"/>
      </c>
      <c r="G1079" s="182">
        <f t="shared" si="50"/>
      </c>
      <c r="H1079" s="182"/>
      <c r="I1079" s="150"/>
    </row>
    <row r="1080" spans="1:9" s="106" customFormat="1" ht="13.5" customHeight="1">
      <c r="A1080" s="128">
        <v>2170208</v>
      </c>
      <c r="B1080" s="155" t="s">
        <v>854</v>
      </c>
      <c r="C1080" s="188"/>
      <c r="D1080" s="188"/>
      <c r="E1080" s="194"/>
      <c r="F1080" s="182">
        <f t="shared" si="49"/>
      </c>
      <c r="G1080" s="182">
        <f t="shared" si="50"/>
      </c>
      <c r="H1080" s="182"/>
      <c r="I1080" s="150"/>
    </row>
    <row r="1081" spans="1:9" s="106" customFormat="1" ht="13.5" customHeight="1">
      <c r="A1081" s="128">
        <v>2170299</v>
      </c>
      <c r="B1081" s="155" t="s">
        <v>855</v>
      </c>
      <c r="C1081" s="188"/>
      <c r="D1081" s="188"/>
      <c r="E1081" s="201"/>
      <c r="F1081" s="182">
        <f t="shared" si="49"/>
      </c>
      <c r="G1081" s="182">
        <f t="shared" si="50"/>
      </c>
      <c r="H1081" s="182"/>
      <c r="I1081" s="157"/>
    </row>
    <row r="1082" spans="1:9" s="106" customFormat="1" ht="13.5" customHeight="1">
      <c r="A1082" s="128">
        <v>21703</v>
      </c>
      <c r="B1082" s="155" t="s">
        <v>856</v>
      </c>
      <c r="C1082" s="185"/>
      <c r="D1082" s="185"/>
      <c r="E1082" s="186"/>
      <c r="F1082" s="182">
        <f t="shared" si="49"/>
      </c>
      <c r="G1082" s="182">
        <f t="shared" si="50"/>
      </c>
      <c r="H1082" s="182"/>
      <c r="I1082" s="135"/>
    </row>
    <row r="1083" spans="1:9" s="106" customFormat="1" ht="13.5" customHeight="1">
      <c r="A1083" s="128">
        <v>2170301</v>
      </c>
      <c r="B1083" s="155" t="s">
        <v>857</v>
      </c>
      <c r="C1083" s="188"/>
      <c r="D1083" s="188"/>
      <c r="E1083" s="194"/>
      <c r="F1083" s="182">
        <f t="shared" si="49"/>
      </c>
      <c r="G1083" s="182">
        <f t="shared" si="50"/>
      </c>
      <c r="H1083" s="182"/>
      <c r="I1083" s="150"/>
    </row>
    <row r="1084" spans="1:9" s="106" customFormat="1" ht="13.5" customHeight="1">
      <c r="A1084" s="128">
        <v>2170302</v>
      </c>
      <c r="B1084" s="159" t="s">
        <v>858</v>
      </c>
      <c r="C1084" s="188"/>
      <c r="D1084" s="188"/>
      <c r="E1084" s="194"/>
      <c r="F1084" s="182">
        <f t="shared" si="49"/>
      </c>
      <c r="G1084" s="182">
        <f t="shared" si="50"/>
      </c>
      <c r="H1084" s="182"/>
      <c r="I1084" s="150"/>
    </row>
    <row r="1085" spans="1:9" s="106" customFormat="1" ht="13.5" customHeight="1">
      <c r="A1085" s="128">
        <v>2170303</v>
      </c>
      <c r="B1085" s="155" t="s">
        <v>859</v>
      </c>
      <c r="C1085" s="188"/>
      <c r="D1085" s="188"/>
      <c r="E1085" s="194"/>
      <c r="F1085" s="182">
        <f t="shared" si="49"/>
      </c>
      <c r="G1085" s="182">
        <f t="shared" si="50"/>
      </c>
      <c r="H1085" s="182"/>
      <c r="I1085" s="150"/>
    </row>
    <row r="1086" spans="1:9" s="106" customFormat="1" ht="13.5" customHeight="1">
      <c r="A1086" s="128">
        <v>2170304</v>
      </c>
      <c r="B1086" s="155" t="s">
        <v>860</v>
      </c>
      <c r="C1086" s="188"/>
      <c r="D1086" s="188"/>
      <c r="E1086" s="194"/>
      <c r="F1086" s="182">
        <f t="shared" si="49"/>
      </c>
      <c r="G1086" s="182">
        <f t="shared" si="50"/>
      </c>
      <c r="H1086" s="182"/>
      <c r="I1086" s="150"/>
    </row>
    <row r="1087" spans="1:9" s="106" customFormat="1" ht="13.5" customHeight="1">
      <c r="A1087" s="128">
        <v>2170399</v>
      </c>
      <c r="B1087" s="155" t="s">
        <v>861</v>
      </c>
      <c r="C1087" s="188"/>
      <c r="D1087" s="188"/>
      <c r="E1087" s="194"/>
      <c r="F1087" s="182">
        <f t="shared" si="49"/>
      </c>
      <c r="G1087" s="182">
        <f t="shared" si="50"/>
      </c>
      <c r="H1087" s="182"/>
      <c r="I1087" s="150"/>
    </row>
    <row r="1088" spans="1:9" s="106" customFormat="1" ht="13.5" customHeight="1">
      <c r="A1088" s="128">
        <v>21704</v>
      </c>
      <c r="B1088" s="155" t="s">
        <v>862</v>
      </c>
      <c r="C1088" s="185"/>
      <c r="D1088" s="185"/>
      <c r="E1088" s="186"/>
      <c r="F1088" s="182">
        <f t="shared" si="49"/>
      </c>
      <c r="G1088" s="182">
        <f t="shared" si="50"/>
      </c>
      <c r="H1088" s="182"/>
      <c r="I1088" s="135"/>
    </row>
    <row r="1089" spans="1:9" s="106" customFormat="1" ht="13.5" customHeight="1">
      <c r="A1089" s="128">
        <v>2170401</v>
      </c>
      <c r="B1089" s="155" t="s">
        <v>863</v>
      </c>
      <c r="C1089" s="188"/>
      <c r="D1089" s="188"/>
      <c r="E1089" s="194"/>
      <c r="F1089" s="182">
        <f t="shared" si="49"/>
      </c>
      <c r="G1089" s="182">
        <f t="shared" si="50"/>
      </c>
      <c r="H1089" s="182"/>
      <c r="I1089" s="150"/>
    </row>
    <row r="1090" spans="1:9" s="106" customFormat="1" ht="13.5" customHeight="1">
      <c r="A1090" s="128">
        <v>2170499</v>
      </c>
      <c r="B1090" s="155" t="s">
        <v>864</v>
      </c>
      <c r="C1090" s="188"/>
      <c r="D1090" s="188"/>
      <c r="E1090" s="194"/>
      <c r="F1090" s="182">
        <f t="shared" si="49"/>
      </c>
      <c r="G1090" s="182">
        <f t="shared" si="50"/>
      </c>
      <c r="H1090" s="182"/>
      <c r="I1090" s="150"/>
    </row>
    <row r="1091" spans="1:9" s="106" customFormat="1" ht="13.5" customHeight="1">
      <c r="A1091" s="128">
        <v>21799</v>
      </c>
      <c r="B1091" s="155" t="s">
        <v>865</v>
      </c>
      <c r="C1091" s="185"/>
      <c r="D1091" s="185"/>
      <c r="E1091" s="186"/>
      <c r="F1091" s="182">
        <f t="shared" si="49"/>
      </c>
      <c r="G1091" s="182">
        <f t="shared" si="50"/>
      </c>
      <c r="H1091" s="182"/>
      <c r="I1091" s="135"/>
    </row>
    <row r="1092" spans="1:9" s="106" customFormat="1" ht="13.5" customHeight="1">
      <c r="A1092" s="128">
        <v>2179902</v>
      </c>
      <c r="B1092" s="155" t="s">
        <v>866</v>
      </c>
      <c r="C1092" s="188"/>
      <c r="D1092" s="188"/>
      <c r="E1092" s="194"/>
      <c r="F1092" s="182">
        <f t="shared" si="49"/>
      </c>
      <c r="G1092" s="182">
        <f t="shared" si="50"/>
      </c>
      <c r="H1092" s="182"/>
      <c r="I1092" s="150"/>
    </row>
    <row r="1093" spans="1:9" s="106" customFormat="1" ht="13.5" customHeight="1">
      <c r="A1093" s="128">
        <v>2179999</v>
      </c>
      <c r="B1093" s="155" t="s">
        <v>867</v>
      </c>
      <c r="C1093" s="188"/>
      <c r="D1093" s="188"/>
      <c r="E1093" s="194"/>
      <c r="F1093" s="182">
        <f t="shared" si="49"/>
      </c>
      <c r="G1093" s="182">
        <f t="shared" si="50"/>
      </c>
      <c r="H1093" s="182"/>
      <c r="I1093" s="150"/>
    </row>
    <row r="1094" spans="1:9" s="106" customFormat="1" ht="13.5" customHeight="1">
      <c r="A1094" s="128">
        <v>219</v>
      </c>
      <c r="B1094" s="155" t="s">
        <v>868</v>
      </c>
      <c r="C1094" s="180">
        <f>SUM(C1095:C1103)</f>
        <v>0</v>
      </c>
      <c r="D1094" s="180">
        <f aca="true" t="shared" si="52" ref="D1094:I1094">SUM(D1095:D1103)</f>
        <v>0</v>
      </c>
      <c r="E1094" s="181">
        <f t="shared" si="52"/>
        <v>0</v>
      </c>
      <c r="F1094" s="182">
        <f t="shared" si="49"/>
      </c>
      <c r="G1094" s="182">
        <f t="shared" si="50"/>
      </c>
      <c r="H1094" s="183"/>
      <c r="I1094" s="130">
        <f t="shared" si="52"/>
        <v>0</v>
      </c>
    </row>
    <row r="1095" spans="1:9" s="106" customFormat="1" ht="13.5" customHeight="1">
      <c r="A1095" s="128">
        <v>21901</v>
      </c>
      <c r="B1095" s="155" t="s">
        <v>869</v>
      </c>
      <c r="C1095" s="198"/>
      <c r="D1095" s="198"/>
      <c r="E1095" s="200"/>
      <c r="F1095" s="182">
        <f t="shared" si="49"/>
      </c>
      <c r="G1095" s="182">
        <f t="shared" si="50"/>
      </c>
      <c r="H1095" s="182"/>
      <c r="I1095" s="156"/>
    </row>
    <row r="1096" spans="1:9" s="106" customFormat="1" ht="13.5" customHeight="1">
      <c r="A1096" s="128">
        <v>21902</v>
      </c>
      <c r="B1096" s="155" t="s">
        <v>870</v>
      </c>
      <c r="C1096" s="198"/>
      <c r="D1096" s="198"/>
      <c r="E1096" s="200"/>
      <c r="F1096" s="182">
        <f t="shared" si="49"/>
      </c>
      <c r="G1096" s="182">
        <f t="shared" si="50"/>
      </c>
      <c r="H1096" s="182"/>
      <c r="I1096" s="156"/>
    </row>
    <row r="1097" spans="1:9" s="106" customFormat="1" ht="13.5" customHeight="1">
      <c r="A1097" s="128">
        <v>21903</v>
      </c>
      <c r="B1097" s="155" t="s">
        <v>871</v>
      </c>
      <c r="C1097" s="198"/>
      <c r="D1097" s="198"/>
      <c r="E1097" s="200"/>
      <c r="F1097" s="182">
        <f t="shared" si="49"/>
      </c>
      <c r="G1097" s="182">
        <f t="shared" si="50"/>
      </c>
      <c r="H1097" s="182"/>
      <c r="I1097" s="156"/>
    </row>
    <row r="1098" spans="1:9" s="106" customFormat="1" ht="13.5" customHeight="1">
      <c r="A1098" s="128">
        <v>21904</v>
      </c>
      <c r="B1098" s="155" t="s">
        <v>872</v>
      </c>
      <c r="C1098" s="198"/>
      <c r="D1098" s="198"/>
      <c r="E1098" s="200"/>
      <c r="F1098" s="182">
        <f t="shared" si="49"/>
      </c>
      <c r="G1098" s="182">
        <f t="shared" si="50"/>
      </c>
      <c r="H1098" s="182"/>
      <c r="I1098" s="156"/>
    </row>
    <row r="1099" spans="1:9" s="106" customFormat="1" ht="13.5" customHeight="1">
      <c r="A1099" s="128">
        <v>21905</v>
      </c>
      <c r="B1099" s="155" t="s">
        <v>873</v>
      </c>
      <c r="C1099" s="198"/>
      <c r="D1099" s="198"/>
      <c r="E1099" s="200"/>
      <c r="F1099" s="182">
        <f t="shared" si="49"/>
      </c>
      <c r="G1099" s="182">
        <f t="shared" si="50"/>
      </c>
      <c r="H1099" s="182"/>
      <c r="I1099" s="156"/>
    </row>
    <row r="1100" spans="1:9" s="106" customFormat="1" ht="13.5" customHeight="1">
      <c r="A1100" s="128">
        <v>21906</v>
      </c>
      <c r="B1100" s="155" t="s">
        <v>649</v>
      </c>
      <c r="C1100" s="198"/>
      <c r="D1100" s="198"/>
      <c r="E1100" s="200"/>
      <c r="F1100" s="182">
        <f t="shared" si="49"/>
      </c>
      <c r="G1100" s="182">
        <f t="shared" si="50"/>
      </c>
      <c r="H1100" s="182"/>
      <c r="I1100" s="156"/>
    </row>
    <row r="1101" spans="1:9" s="106" customFormat="1" ht="13.5" customHeight="1">
      <c r="A1101" s="128">
        <v>21907</v>
      </c>
      <c r="B1101" s="155" t="s">
        <v>874</v>
      </c>
      <c r="C1101" s="198"/>
      <c r="D1101" s="198"/>
      <c r="E1101" s="200"/>
      <c r="F1101" s="182">
        <f t="shared" si="49"/>
      </c>
      <c r="G1101" s="182">
        <f t="shared" si="50"/>
      </c>
      <c r="H1101" s="182"/>
      <c r="I1101" s="156"/>
    </row>
    <row r="1102" spans="1:9" s="106" customFormat="1" ht="13.5" customHeight="1">
      <c r="A1102" s="128">
        <v>21908</v>
      </c>
      <c r="B1102" s="155" t="s">
        <v>875</v>
      </c>
      <c r="C1102" s="198"/>
      <c r="D1102" s="198"/>
      <c r="E1102" s="200"/>
      <c r="F1102" s="182">
        <f t="shared" si="49"/>
      </c>
      <c r="G1102" s="182">
        <f t="shared" si="50"/>
      </c>
      <c r="H1102" s="182"/>
      <c r="I1102" s="156"/>
    </row>
    <row r="1103" spans="1:9" s="106" customFormat="1" ht="13.5" customHeight="1">
      <c r="A1103" s="128">
        <v>21999</v>
      </c>
      <c r="B1103" s="155" t="s">
        <v>876</v>
      </c>
      <c r="C1103" s="198"/>
      <c r="D1103" s="198"/>
      <c r="E1103" s="200"/>
      <c r="F1103" s="182">
        <f t="shared" si="49"/>
      </c>
      <c r="G1103" s="182">
        <f t="shared" si="50"/>
      </c>
      <c r="H1103" s="182"/>
      <c r="I1103" s="156"/>
    </row>
    <row r="1104" spans="1:9" s="106" customFormat="1" ht="13.5" customHeight="1">
      <c r="A1104" s="128">
        <v>220</v>
      </c>
      <c r="B1104" s="155" t="s">
        <v>877</v>
      </c>
      <c r="C1104" s="180">
        <f>C1105+C1132+C1147</f>
        <v>2599</v>
      </c>
      <c r="D1104" s="180">
        <f aca="true" t="shared" si="53" ref="D1104:I1104">D1105+D1132+D1147</f>
        <v>9251</v>
      </c>
      <c r="E1104" s="181">
        <f t="shared" si="53"/>
        <v>3215</v>
      </c>
      <c r="F1104" s="182">
        <f t="shared" si="49"/>
        <v>1.2370142362447094</v>
      </c>
      <c r="G1104" s="182">
        <f t="shared" si="50"/>
        <v>0.34752999675710733</v>
      </c>
      <c r="H1104" s="183"/>
      <c r="I1104" s="130">
        <f t="shared" si="53"/>
        <v>3215</v>
      </c>
    </row>
    <row r="1105" spans="1:9" s="106" customFormat="1" ht="13.5" customHeight="1">
      <c r="A1105" s="128">
        <v>22001</v>
      </c>
      <c r="B1105" s="155" t="s">
        <v>878</v>
      </c>
      <c r="C1105" s="185">
        <v>2573</v>
      </c>
      <c r="D1105" s="185">
        <v>9186</v>
      </c>
      <c r="E1105" s="186">
        <v>3162</v>
      </c>
      <c r="F1105" s="182">
        <f t="shared" si="49"/>
        <v>1.2289156626506024</v>
      </c>
      <c r="G1105" s="182">
        <f t="shared" si="50"/>
        <v>0.3442194644023514</v>
      </c>
      <c r="H1105" s="182"/>
      <c r="I1105" s="135">
        <v>3162</v>
      </c>
    </row>
    <row r="1106" spans="1:9" s="106" customFormat="1" ht="13.5" customHeight="1">
      <c r="A1106" s="128">
        <v>2200101</v>
      </c>
      <c r="B1106" s="155" t="s">
        <v>43</v>
      </c>
      <c r="C1106" s="188">
        <v>116</v>
      </c>
      <c r="D1106" s="188">
        <v>449</v>
      </c>
      <c r="E1106" s="194">
        <v>507</v>
      </c>
      <c r="F1106" s="182">
        <f t="shared" si="49"/>
        <v>4.370689655172414</v>
      </c>
      <c r="G1106" s="182">
        <f t="shared" si="50"/>
        <v>1.1291759465478841</v>
      </c>
      <c r="H1106" s="182"/>
      <c r="I1106" s="150">
        <v>507</v>
      </c>
    </row>
    <row r="1107" spans="1:9" s="106" customFormat="1" ht="13.5" customHeight="1">
      <c r="A1107" s="128">
        <v>2200102</v>
      </c>
      <c r="B1107" s="155" t="s">
        <v>44</v>
      </c>
      <c r="C1107" s="188"/>
      <c r="D1107" s="188">
        <v>68</v>
      </c>
      <c r="E1107" s="194"/>
      <c r="F1107" s="182">
        <f t="shared" si="49"/>
      </c>
      <c r="G1107" s="182">
        <f t="shared" si="50"/>
        <v>0</v>
      </c>
      <c r="H1107" s="182"/>
      <c r="I1107" s="150"/>
    </row>
    <row r="1108" spans="1:9" s="106" customFormat="1" ht="13.5" customHeight="1">
      <c r="A1108" s="128">
        <v>2200103</v>
      </c>
      <c r="B1108" s="155" t="s">
        <v>45</v>
      </c>
      <c r="C1108" s="188"/>
      <c r="D1108" s="188"/>
      <c r="E1108" s="194"/>
      <c r="F1108" s="182">
        <f t="shared" si="49"/>
      </c>
      <c r="G1108" s="182">
        <f t="shared" si="50"/>
      </c>
      <c r="H1108" s="182"/>
      <c r="I1108" s="150"/>
    </row>
    <row r="1109" spans="1:9" s="106" customFormat="1" ht="13.5" customHeight="1">
      <c r="A1109" s="128">
        <v>2200104</v>
      </c>
      <c r="B1109" s="155" t="s">
        <v>879</v>
      </c>
      <c r="C1109" s="188"/>
      <c r="D1109" s="188">
        <v>386</v>
      </c>
      <c r="E1109" s="194"/>
      <c r="F1109" s="182">
        <f t="shared" si="49"/>
      </c>
      <c r="G1109" s="182">
        <f t="shared" si="50"/>
        <v>0</v>
      </c>
      <c r="H1109" s="182"/>
      <c r="I1109" s="150"/>
    </row>
    <row r="1110" spans="1:9" s="106" customFormat="1" ht="13.5" customHeight="1">
      <c r="A1110" s="128">
        <v>2200106</v>
      </c>
      <c r="B1110" s="155" t="s">
        <v>880</v>
      </c>
      <c r="C1110" s="188"/>
      <c r="D1110" s="188"/>
      <c r="E1110" s="194"/>
      <c r="F1110" s="182">
        <f t="shared" si="49"/>
      </c>
      <c r="G1110" s="182">
        <f t="shared" si="50"/>
      </c>
      <c r="H1110" s="182"/>
      <c r="I1110" s="150"/>
    </row>
    <row r="1111" spans="1:9" s="106" customFormat="1" ht="13.5" customHeight="1">
      <c r="A1111" s="128">
        <v>2200107</v>
      </c>
      <c r="B1111" s="155" t="s">
        <v>881</v>
      </c>
      <c r="C1111" s="188"/>
      <c r="D1111" s="188"/>
      <c r="E1111" s="194"/>
      <c r="F1111" s="182">
        <f t="shared" si="49"/>
      </c>
      <c r="G1111" s="182">
        <f t="shared" si="50"/>
      </c>
      <c r="H1111" s="182"/>
      <c r="I1111" s="150"/>
    </row>
    <row r="1112" spans="1:9" s="106" customFormat="1" ht="13.5" customHeight="1">
      <c r="A1112" s="128">
        <v>2200108</v>
      </c>
      <c r="B1112" s="155" t="s">
        <v>882</v>
      </c>
      <c r="C1112" s="188"/>
      <c r="D1112" s="188"/>
      <c r="E1112" s="194"/>
      <c r="F1112" s="182">
        <f t="shared" si="49"/>
      </c>
      <c r="G1112" s="182">
        <f t="shared" si="50"/>
      </c>
      <c r="H1112" s="182"/>
      <c r="I1112" s="150"/>
    </row>
    <row r="1113" spans="1:9" s="106" customFormat="1" ht="13.5" customHeight="1">
      <c r="A1113" s="128">
        <v>2200109</v>
      </c>
      <c r="B1113" s="155" t="s">
        <v>883</v>
      </c>
      <c r="C1113" s="188"/>
      <c r="D1113" s="188">
        <v>166</v>
      </c>
      <c r="E1113" s="194"/>
      <c r="F1113" s="182">
        <f t="shared" si="49"/>
      </c>
      <c r="G1113" s="182">
        <f t="shared" si="50"/>
        <v>0</v>
      </c>
      <c r="H1113" s="182"/>
      <c r="I1113" s="150"/>
    </row>
    <row r="1114" spans="1:9" s="106" customFormat="1" ht="13.5" customHeight="1">
      <c r="A1114" s="128">
        <v>2200112</v>
      </c>
      <c r="B1114" s="155" t="s">
        <v>884</v>
      </c>
      <c r="C1114" s="188"/>
      <c r="D1114" s="188"/>
      <c r="E1114" s="194"/>
      <c r="F1114" s="182">
        <f t="shared" si="49"/>
      </c>
      <c r="G1114" s="182">
        <f t="shared" si="50"/>
      </c>
      <c r="H1114" s="182"/>
      <c r="I1114" s="150"/>
    </row>
    <row r="1115" spans="1:9" s="106" customFormat="1" ht="13.5" customHeight="1">
      <c r="A1115" s="128">
        <v>2200113</v>
      </c>
      <c r="B1115" s="155" t="s">
        <v>885</v>
      </c>
      <c r="C1115" s="188"/>
      <c r="D1115" s="188">
        <v>67</v>
      </c>
      <c r="E1115" s="194"/>
      <c r="F1115" s="182">
        <f t="shared" si="49"/>
      </c>
      <c r="G1115" s="182">
        <f t="shared" si="50"/>
        <v>0</v>
      </c>
      <c r="H1115" s="182"/>
      <c r="I1115" s="150"/>
    </row>
    <row r="1116" spans="1:9" s="106" customFormat="1" ht="13.5" customHeight="1">
      <c r="A1116" s="128">
        <v>2200114</v>
      </c>
      <c r="B1116" s="155" t="s">
        <v>886</v>
      </c>
      <c r="C1116" s="188"/>
      <c r="D1116" s="188"/>
      <c r="E1116" s="194"/>
      <c r="F1116" s="182">
        <f t="shared" si="49"/>
      </c>
      <c r="G1116" s="182">
        <f t="shared" si="50"/>
      </c>
      <c r="H1116" s="182"/>
      <c r="I1116" s="150"/>
    </row>
    <row r="1117" spans="1:9" s="106" customFormat="1" ht="13.5" customHeight="1">
      <c r="A1117" s="128">
        <v>2200115</v>
      </c>
      <c r="B1117" s="155" t="s">
        <v>887</v>
      </c>
      <c r="C1117" s="188"/>
      <c r="D1117" s="188"/>
      <c r="E1117" s="194"/>
      <c r="F1117" s="182">
        <f t="shared" si="49"/>
      </c>
      <c r="G1117" s="182">
        <f t="shared" si="50"/>
      </c>
      <c r="H1117" s="182"/>
      <c r="I1117" s="150"/>
    </row>
    <row r="1118" spans="1:9" s="106" customFormat="1" ht="13.5" customHeight="1">
      <c r="A1118" s="128">
        <v>2200116</v>
      </c>
      <c r="B1118" s="155" t="s">
        <v>888</v>
      </c>
      <c r="C1118" s="188"/>
      <c r="D1118" s="188"/>
      <c r="E1118" s="194"/>
      <c r="F1118" s="182">
        <f t="shared" si="49"/>
      </c>
      <c r="G1118" s="182">
        <f t="shared" si="50"/>
      </c>
      <c r="H1118" s="182"/>
      <c r="I1118" s="150"/>
    </row>
    <row r="1119" spans="1:9" s="106" customFormat="1" ht="13.5" customHeight="1">
      <c r="A1119" s="128">
        <v>2200119</v>
      </c>
      <c r="B1119" s="155" t="s">
        <v>889</v>
      </c>
      <c r="C1119" s="188"/>
      <c r="D1119" s="188"/>
      <c r="E1119" s="194"/>
      <c r="F1119" s="182">
        <f t="shared" si="49"/>
      </c>
      <c r="G1119" s="182">
        <f t="shared" si="50"/>
      </c>
      <c r="H1119" s="182"/>
      <c r="I1119" s="150"/>
    </row>
    <row r="1120" spans="1:9" s="106" customFormat="1" ht="13.5" customHeight="1">
      <c r="A1120" s="128">
        <v>2200120</v>
      </c>
      <c r="B1120" s="155" t="s">
        <v>890</v>
      </c>
      <c r="C1120" s="188"/>
      <c r="D1120" s="188"/>
      <c r="E1120" s="194"/>
      <c r="F1120" s="182">
        <f t="shared" si="49"/>
      </c>
      <c r="G1120" s="182">
        <f t="shared" si="50"/>
      </c>
      <c r="H1120" s="182"/>
      <c r="I1120" s="150"/>
    </row>
    <row r="1121" spans="1:9" s="106" customFormat="1" ht="13.5" customHeight="1">
      <c r="A1121" s="128">
        <v>2200121</v>
      </c>
      <c r="B1121" s="155" t="s">
        <v>891</v>
      </c>
      <c r="C1121" s="188"/>
      <c r="D1121" s="188"/>
      <c r="E1121" s="194"/>
      <c r="F1121" s="182">
        <f t="shared" si="49"/>
      </c>
      <c r="G1121" s="182">
        <f t="shared" si="50"/>
      </c>
      <c r="H1121" s="182"/>
      <c r="I1121" s="150"/>
    </row>
    <row r="1122" spans="1:9" s="106" customFormat="1" ht="13.5" customHeight="1">
      <c r="A1122" s="128">
        <v>2200122</v>
      </c>
      <c r="B1122" s="155" t="s">
        <v>892</v>
      </c>
      <c r="C1122" s="188"/>
      <c r="D1122" s="188"/>
      <c r="E1122" s="194"/>
      <c r="F1122" s="182">
        <f aca="true" t="shared" si="54" ref="F1122:F1185">_xlfn.IFERROR((E1122/C1122)*100%,"")</f>
      </c>
      <c r="G1122" s="182">
        <f aca="true" t="shared" si="55" ref="G1122:G1185">_xlfn.IFERROR((E1122/D1122)*100%,"")</f>
      </c>
      <c r="H1122" s="182"/>
      <c r="I1122" s="150"/>
    </row>
    <row r="1123" spans="1:9" s="106" customFormat="1" ht="13.5" customHeight="1">
      <c r="A1123" s="128">
        <v>2200123</v>
      </c>
      <c r="B1123" s="155" t="s">
        <v>893</v>
      </c>
      <c r="C1123" s="188"/>
      <c r="D1123" s="188"/>
      <c r="E1123" s="194"/>
      <c r="F1123" s="182">
        <f t="shared" si="54"/>
      </c>
      <c r="G1123" s="182">
        <f t="shared" si="55"/>
      </c>
      <c r="H1123" s="182"/>
      <c r="I1123" s="150"/>
    </row>
    <row r="1124" spans="1:9" s="106" customFormat="1" ht="13.5" customHeight="1">
      <c r="A1124" s="128">
        <v>2200124</v>
      </c>
      <c r="B1124" s="155" t="s">
        <v>894</v>
      </c>
      <c r="C1124" s="188"/>
      <c r="D1124" s="188"/>
      <c r="E1124" s="194"/>
      <c r="F1124" s="182">
        <f t="shared" si="54"/>
      </c>
      <c r="G1124" s="182">
        <f t="shared" si="55"/>
      </c>
      <c r="H1124" s="182"/>
      <c r="I1124" s="150"/>
    </row>
    <row r="1125" spans="1:9" s="106" customFormat="1" ht="13.5" customHeight="1">
      <c r="A1125" s="128">
        <v>2200125</v>
      </c>
      <c r="B1125" s="155" t="s">
        <v>895</v>
      </c>
      <c r="C1125" s="188"/>
      <c r="D1125" s="188"/>
      <c r="E1125" s="194"/>
      <c r="F1125" s="182">
        <f t="shared" si="54"/>
      </c>
      <c r="G1125" s="182">
        <f t="shared" si="55"/>
      </c>
      <c r="H1125" s="182"/>
      <c r="I1125" s="150"/>
    </row>
    <row r="1126" spans="1:9" s="106" customFormat="1" ht="13.5" customHeight="1">
      <c r="A1126" s="128">
        <v>2200126</v>
      </c>
      <c r="B1126" s="155" t="s">
        <v>896</v>
      </c>
      <c r="C1126" s="188"/>
      <c r="D1126" s="188"/>
      <c r="E1126" s="194"/>
      <c r="F1126" s="182">
        <f t="shared" si="54"/>
      </c>
      <c r="G1126" s="182">
        <f t="shared" si="55"/>
      </c>
      <c r="H1126" s="182"/>
      <c r="I1126" s="150"/>
    </row>
    <row r="1127" spans="1:9" s="106" customFormat="1" ht="13.5" customHeight="1">
      <c r="A1127" s="128">
        <v>2200127</v>
      </c>
      <c r="B1127" s="155" t="s">
        <v>897</v>
      </c>
      <c r="C1127" s="188"/>
      <c r="D1127" s="188"/>
      <c r="E1127" s="194"/>
      <c r="F1127" s="182">
        <f t="shared" si="54"/>
      </c>
      <c r="G1127" s="182">
        <f t="shared" si="55"/>
      </c>
      <c r="H1127" s="182"/>
      <c r="I1127" s="150"/>
    </row>
    <row r="1128" spans="1:9" s="106" customFormat="1" ht="13.5" customHeight="1">
      <c r="A1128" s="128">
        <v>2200128</v>
      </c>
      <c r="B1128" s="155" t="s">
        <v>898</v>
      </c>
      <c r="C1128" s="188"/>
      <c r="D1128" s="188"/>
      <c r="E1128" s="194"/>
      <c r="F1128" s="182">
        <f t="shared" si="54"/>
      </c>
      <c r="G1128" s="182">
        <f t="shared" si="55"/>
      </c>
      <c r="H1128" s="182"/>
      <c r="I1128" s="150"/>
    </row>
    <row r="1129" spans="1:9" s="106" customFormat="1" ht="13.5" customHeight="1">
      <c r="A1129" s="128">
        <v>2200129</v>
      </c>
      <c r="B1129" s="155" t="s">
        <v>899</v>
      </c>
      <c r="C1129" s="188"/>
      <c r="D1129" s="188"/>
      <c r="E1129" s="194"/>
      <c r="F1129" s="182">
        <f t="shared" si="54"/>
      </c>
      <c r="G1129" s="182">
        <f t="shared" si="55"/>
      </c>
      <c r="H1129" s="182"/>
      <c r="I1129" s="150"/>
    </row>
    <row r="1130" spans="1:9" s="106" customFormat="1" ht="13.5" customHeight="1">
      <c r="A1130" s="128">
        <v>2200150</v>
      </c>
      <c r="B1130" s="155" t="s">
        <v>52</v>
      </c>
      <c r="C1130" s="188">
        <v>1748</v>
      </c>
      <c r="D1130" s="188">
        <v>2615</v>
      </c>
      <c r="E1130" s="194">
        <v>2593</v>
      </c>
      <c r="F1130" s="182">
        <f t="shared" si="54"/>
        <v>1.4834096109839816</v>
      </c>
      <c r="G1130" s="182">
        <f t="shared" si="55"/>
        <v>0.9915869980879541</v>
      </c>
      <c r="H1130" s="182"/>
      <c r="I1130" s="150">
        <v>2593</v>
      </c>
    </row>
    <row r="1131" spans="1:9" s="106" customFormat="1" ht="13.5" customHeight="1">
      <c r="A1131" s="128">
        <v>2200199</v>
      </c>
      <c r="B1131" s="155" t="s">
        <v>900</v>
      </c>
      <c r="C1131" s="188">
        <v>709</v>
      </c>
      <c r="D1131" s="188">
        <v>5435</v>
      </c>
      <c r="E1131" s="194">
        <v>62</v>
      </c>
      <c r="F1131" s="182">
        <f t="shared" si="54"/>
        <v>0.08744710860366714</v>
      </c>
      <c r="G1131" s="182">
        <f t="shared" si="55"/>
        <v>0.01140754369825207</v>
      </c>
      <c r="H1131" s="182"/>
      <c r="I1131" s="150">
        <v>62</v>
      </c>
    </row>
    <row r="1132" spans="1:9" s="106" customFormat="1" ht="13.5" customHeight="1">
      <c r="A1132" s="128">
        <v>22005</v>
      </c>
      <c r="B1132" s="155" t="s">
        <v>901</v>
      </c>
      <c r="C1132" s="185">
        <v>26</v>
      </c>
      <c r="D1132" s="185">
        <v>58</v>
      </c>
      <c r="E1132" s="186">
        <v>53</v>
      </c>
      <c r="F1132" s="182">
        <f t="shared" si="54"/>
        <v>2.0384615384615383</v>
      </c>
      <c r="G1132" s="182">
        <f t="shared" si="55"/>
        <v>0.9137931034482759</v>
      </c>
      <c r="H1132" s="182"/>
      <c r="I1132" s="135">
        <v>53</v>
      </c>
    </row>
    <row r="1133" spans="1:9" s="106" customFormat="1" ht="13.5" customHeight="1">
      <c r="A1133" s="128">
        <v>2200501</v>
      </c>
      <c r="B1133" s="155" t="s">
        <v>43</v>
      </c>
      <c r="C1133" s="188"/>
      <c r="D1133" s="188">
        <v>18</v>
      </c>
      <c r="E1133" s="194"/>
      <c r="F1133" s="182">
        <f t="shared" si="54"/>
      </c>
      <c r="G1133" s="182">
        <f t="shared" si="55"/>
        <v>0</v>
      </c>
      <c r="H1133" s="182"/>
      <c r="I1133" s="150"/>
    </row>
    <row r="1134" spans="1:9" s="106" customFormat="1" ht="13.5" customHeight="1">
      <c r="A1134" s="128">
        <v>2200502</v>
      </c>
      <c r="B1134" s="155" t="s">
        <v>44</v>
      </c>
      <c r="C1134" s="188"/>
      <c r="D1134" s="188"/>
      <c r="E1134" s="194"/>
      <c r="F1134" s="182">
        <f t="shared" si="54"/>
      </c>
      <c r="G1134" s="182">
        <f t="shared" si="55"/>
      </c>
      <c r="H1134" s="182"/>
      <c r="I1134" s="150"/>
    </row>
    <row r="1135" spans="1:9" s="106" customFormat="1" ht="13.5" customHeight="1">
      <c r="A1135" s="128">
        <v>2200503</v>
      </c>
      <c r="B1135" s="155" t="s">
        <v>45</v>
      </c>
      <c r="C1135" s="188">
        <v>8</v>
      </c>
      <c r="D1135" s="188"/>
      <c r="E1135" s="194"/>
      <c r="F1135" s="182">
        <f t="shared" si="54"/>
        <v>0</v>
      </c>
      <c r="G1135" s="182">
        <f t="shared" si="55"/>
      </c>
      <c r="H1135" s="182"/>
      <c r="I1135" s="150"/>
    </row>
    <row r="1136" spans="1:9" s="106" customFormat="1" ht="13.5" customHeight="1">
      <c r="A1136" s="128">
        <v>2200504</v>
      </c>
      <c r="B1136" s="155" t="s">
        <v>902</v>
      </c>
      <c r="C1136" s="188">
        <v>2</v>
      </c>
      <c r="D1136" s="188">
        <v>31</v>
      </c>
      <c r="E1136" s="194">
        <v>53</v>
      </c>
      <c r="F1136" s="182">
        <f t="shared" si="54"/>
        <v>26.5</v>
      </c>
      <c r="G1136" s="182">
        <f t="shared" si="55"/>
        <v>1.7096774193548387</v>
      </c>
      <c r="H1136" s="182"/>
      <c r="I1136" s="150">
        <v>53</v>
      </c>
    </row>
    <row r="1137" spans="1:9" s="106" customFormat="1" ht="13.5" customHeight="1">
      <c r="A1137" s="128">
        <v>2200506</v>
      </c>
      <c r="B1137" s="155" t="s">
        <v>903</v>
      </c>
      <c r="C1137" s="188"/>
      <c r="D1137" s="188"/>
      <c r="E1137" s="194"/>
      <c r="F1137" s="182">
        <f t="shared" si="54"/>
      </c>
      <c r="G1137" s="182">
        <f t="shared" si="55"/>
      </c>
      <c r="H1137" s="182"/>
      <c r="I1137" s="150"/>
    </row>
    <row r="1138" spans="1:9" s="106" customFormat="1" ht="13.5" customHeight="1">
      <c r="A1138" s="128">
        <v>2200507</v>
      </c>
      <c r="B1138" s="155" t="s">
        <v>904</v>
      </c>
      <c r="C1138" s="188"/>
      <c r="D1138" s="188"/>
      <c r="E1138" s="194"/>
      <c r="F1138" s="182">
        <f t="shared" si="54"/>
      </c>
      <c r="G1138" s="182">
        <f t="shared" si="55"/>
      </c>
      <c r="H1138" s="182"/>
      <c r="I1138" s="150"/>
    </row>
    <row r="1139" spans="1:9" s="106" customFormat="1" ht="13.5" customHeight="1">
      <c r="A1139" s="128">
        <v>2200508</v>
      </c>
      <c r="B1139" s="155" t="s">
        <v>905</v>
      </c>
      <c r="C1139" s="188">
        <v>8</v>
      </c>
      <c r="D1139" s="188"/>
      <c r="E1139" s="194"/>
      <c r="F1139" s="182">
        <f t="shared" si="54"/>
        <v>0</v>
      </c>
      <c r="G1139" s="182">
        <f t="shared" si="55"/>
      </c>
      <c r="H1139" s="182"/>
      <c r="I1139" s="150"/>
    </row>
    <row r="1140" spans="1:9" s="106" customFormat="1" ht="13.5" customHeight="1">
      <c r="A1140" s="128">
        <v>2200509</v>
      </c>
      <c r="B1140" s="155" t="s">
        <v>906</v>
      </c>
      <c r="C1140" s="188">
        <v>8</v>
      </c>
      <c r="D1140" s="188"/>
      <c r="E1140" s="194"/>
      <c r="F1140" s="182">
        <f t="shared" si="54"/>
        <v>0</v>
      </c>
      <c r="G1140" s="182">
        <f t="shared" si="55"/>
      </c>
      <c r="H1140" s="182"/>
      <c r="I1140" s="150"/>
    </row>
    <row r="1141" spans="1:9" s="106" customFormat="1" ht="13.5" customHeight="1">
      <c r="A1141" s="128">
        <v>2200510</v>
      </c>
      <c r="B1141" s="155" t="s">
        <v>907</v>
      </c>
      <c r="C1141" s="188"/>
      <c r="D1141" s="188"/>
      <c r="E1141" s="194"/>
      <c r="F1141" s="182">
        <f t="shared" si="54"/>
      </c>
      <c r="G1141" s="182">
        <f t="shared" si="55"/>
      </c>
      <c r="H1141" s="182"/>
      <c r="I1141" s="150"/>
    </row>
    <row r="1142" spans="1:9" s="106" customFormat="1" ht="13.5" customHeight="1">
      <c r="A1142" s="128">
        <v>2200511</v>
      </c>
      <c r="B1142" s="155" t="s">
        <v>908</v>
      </c>
      <c r="C1142" s="188"/>
      <c r="D1142" s="188"/>
      <c r="E1142" s="194"/>
      <c r="F1142" s="182">
        <f t="shared" si="54"/>
      </c>
      <c r="G1142" s="182">
        <f t="shared" si="55"/>
      </c>
      <c r="H1142" s="182"/>
      <c r="I1142" s="150"/>
    </row>
    <row r="1143" spans="1:9" s="106" customFormat="1" ht="13.5" customHeight="1">
      <c r="A1143" s="128">
        <v>2200512</v>
      </c>
      <c r="B1143" s="155" t="s">
        <v>909</v>
      </c>
      <c r="C1143" s="188"/>
      <c r="D1143" s="188"/>
      <c r="E1143" s="194"/>
      <c r="F1143" s="182">
        <f t="shared" si="54"/>
      </c>
      <c r="G1143" s="182">
        <f t="shared" si="55"/>
      </c>
      <c r="H1143" s="182"/>
      <c r="I1143" s="150"/>
    </row>
    <row r="1144" spans="1:9" s="106" customFormat="1" ht="13.5" customHeight="1">
      <c r="A1144" s="128">
        <v>2200513</v>
      </c>
      <c r="B1144" s="155" t="s">
        <v>910</v>
      </c>
      <c r="C1144" s="188"/>
      <c r="D1144" s="188"/>
      <c r="E1144" s="194"/>
      <c r="F1144" s="182">
        <f t="shared" si="54"/>
      </c>
      <c r="G1144" s="182">
        <f t="shared" si="55"/>
      </c>
      <c r="H1144" s="182"/>
      <c r="I1144" s="150"/>
    </row>
    <row r="1145" spans="1:9" s="106" customFormat="1" ht="13.5" customHeight="1">
      <c r="A1145" s="128">
        <v>2200514</v>
      </c>
      <c r="B1145" s="155" t="s">
        <v>911</v>
      </c>
      <c r="C1145" s="188"/>
      <c r="D1145" s="188"/>
      <c r="E1145" s="194"/>
      <c r="F1145" s="182">
        <f t="shared" si="54"/>
      </c>
      <c r="G1145" s="182">
        <f t="shared" si="55"/>
      </c>
      <c r="H1145" s="182"/>
      <c r="I1145" s="150"/>
    </row>
    <row r="1146" spans="1:9" s="106" customFormat="1" ht="13.5" customHeight="1">
      <c r="A1146" s="128">
        <v>2200599</v>
      </c>
      <c r="B1146" s="155" t="s">
        <v>912</v>
      </c>
      <c r="C1146" s="188"/>
      <c r="D1146" s="188">
        <v>9</v>
      </c>
      <c r="E1146" s="194"/>
      <c r="F1146" s="182">
        <f t="shared" si="54"/>
      </c>
      <c r="G1146" s="182">
        <f t="shared" si="55"/>
        <v>0</v>
      </c>
      <c r="H1146" s="182"/>
      <c r="I1146" s="150"/>
    </row>
    <row r="1147" spans="1:9" s="106" customFormat="1" ht="13.5" customHeight="1">
      <c r="A1147" s="128">
        <v>22099</v>
      </c>
      <c r="B1147" s="155" t="s">
        <v>913</v>
      </c>
      <c r="C1147" s="185"/>
      <c r="D1147" s="185">
        <v>7</v>
      </c>
      <c r="E1147" s="186"/>
      <c r="F1147" s="182">
        <f t="shared" si="54"/>
      </c>
      <c r="G1147" s="182">
        <f t="shared" si="55"/>
        <v>0</v>
      </c>
      <c r="H1147" s="182"/>
      <c r="I1147" s="135"/>
    </row>
    <row r="1148" spans="1:9" s="106" customFormat="1" ht="13.5" customHeight="1">
      <c r="A1148" s="128">
        <v>2209999</v>
      </c>
      <c r="B1148" s="155" t="s">
        <v>914</v>
      </c>
      <c r="C1148" s="188"/>
      <c r="D1148" s="188">
        <v>7</v>
      </c>
      <c r="E1148" s="194"/>
      <c r="F1148" s="182">
        <f t="shared" si="54"/>
      </c>
      <c r="G1148" s="182">
        <f t="shared" si="55"/>
        <v>0</v>
      </c>
      <c r="H1148" s="182"/>
      <c r="I1148" s="150"/>
    </row>
    <row r="1149" spans="1:9" s="106" customFormat="1" ht="13.5" customHeight="1">
      <c r="A1149" s="128">
        <v>221</v>
      </c>
      <c r="B1149" s="155" t="s">
        <v>915</v>
      </c>
      <c r="C1149" s="180">
        <f>C1150+C1162+C1166</f>
        <v>4386</v>
      </c>
      <c r="D1149" s="180">
        <f aca="true" t="shared" si="56" ref="D1149:I1149">D1150+D1162+D1166</f>
        <v>325</v>
      </c>
      <c r="E1149" s="181">
        <f t="shared" si="56"/>
        <v>3762</v>
      </c>
      <c r="F1149" s="182">
        <f t="shared" si="54"/>
        <v>0.8577291381668947</v>
      </c>
      <c r="G1149" s="182">
        <f t="shared" si="55"/>
        <v>11.575384615384616</v>
      </c>
      <c r="H1149" s="183"/>
      <c r="I1149" s="130">
        <f t="shared" si="56"/>
        <v>3745</v>
      </c>
    </row>
    <row r="1150" spans="1:9" s="106" customFormat="1" ht="13.5" customHeight="1">
      <c r="A1150" s="128">
        <v>22101</v>
      </c>
      <c r="B1150" s="155" t="s">
        <v>916</v>
      </c>
      <c r="C1150" s="185">
        <v>2118</v>
      </c>
      <c r="D1150" s="185">
        <v>186</v>
      </c>
      <c r="E1150" s="186"/>
      <c r="F1150" s="182">
        <f t="shared" si="54"/>
        <v>0</v>
      </c>
      <c r="G1150" s="182">
        <f t="shared" si="55"/>
        <v>0</v>
      </c>
      <c r="H1150" s="182"/>
      <c r="I1150" s="135"/>
    </row>
    <row r="1151" spans="1:9" s="106" customFormat="1" ht="13.5" customHeight="1">
      <c r="A1151" s="128">
        <v>2210101</v>
      </c>
      <c r="B1151" s="155" t="s">
        <v>917</v>
      </c>
      <c r="C1151" s="188">
        <v>8</v>
      </c>
      <c r="D1151" s="188"/>
      <c r="E1151" s="194"/>
      <c r="F1151" s="182">
        <f t="shared" si="54"/>
        <v>0</v>
      </c>
      <c r="G1151" s="182">
        <f t="shared" si="55"/>
      </c>
      <c r="H1151" s="182"/>
      <c r="I1151" s="150"/>
    </row>
    <row r="1152" spans="1:9" s="106" customFormat="1" ht="13.5" customHeight="1">
      <c r="A1152" s="128">
        <v>2210102</v>
      </c>
      <c r="B1152" s="155" t="s">
        <v>918</v>
      </c>
      <c r="C1152" s="188"/>
      <c r="D1152" s="188"/>
      <c r="E1152" s="194"/>
      <c r="F1152" s="182">
        <f t="shared" si="54"/>
      </c>
      <c r="G1152" s="182">
        <f t="shared" si="55"/>
      </c>
      <c r="H1152" s="182"/>
      <c r="I1152" s="150"/>
    </row>
    <row r="1153" spans="1:9" s="106" customFormat="1" ht="13.5" customHeight="1">
      <c r="A1153" s="128">
        <v>2210103</v>
      </c>
      <c r="B1153" s="155" t="s">
        <v>919</v>
      </c>
      <c r="C1153" s="188">
        <v>856</v>
      </c>
      <c r="D1153" s="188"/>
      <c r="E1153" s="194"/>
      <c r="F1153" s="182">
        <f t="shared" si="54"/>
        <v>0</v>
      </c>
      <c r="G1153" s="182">
        <f t="shared" si="55"/>
      </c>
      <c r="H1153" s="182"/>
      <c r="I1153" s="150"/>
    </row>
    <row r="1154" spans="1:9" s="106" customFormat="1" ht="13.5" customHeight="1">
      <c r="A1154" s="128">
        <v>2210104</v>
      </c>
      <c r="B1154" s="155" t="s">
        <v>920</v>
      </c>
      <c r="C1154" s="188"/>
      <c r="D1154" s="188"/>
      <c r="E1154" s="194"/>
      <c r="F1154" s="182">
        <f t="shared" si="54"/>
      </c>
      <c r="G1154" s="182">
        <f t="shared" si="55"/>
      </c>
      <c r="H1154" s="182"/>
      <c r="I1154" s="150"/>
    </row>
    <row r="1155" spans="1:9" s="106" customFormat="1" ht="13.5" customHeight="1">
      <c r="A1155" s="128">
        <v>2210105</v>
      </c>
      <c r="B1155" s="155" t="s">
        <v>921</v>
      </c>
      <c r="C1155" s="188">
        <v>120</v>
      </c>
      <c r="D1155" s="188">
        <v>31</v>
      </c>
      <c r="E1155" s="194"/>
      <c r="F1155" s="182">
        <f t="shared" si="54"/>
        <v>0</v>
      </c>
      <c r="G1155" s="182">
        <f t="shared" si="55"/>
        <v>0</v>
      </c>
      <c r="H1155" s="182"/>
      <c r="I1155" s="150"/>
    </row>
    <row r="1156" spans="1:9" s="106" customFormat="1" ht="13.5" customHeight="1">
      <c r="A1156" s="128">
        <v>2210106</v>
      </c>
      <c r="B1156" s="155" t="s">
        <v>922</v>
      </c>
      <c r="C1156" s="188"/>
      <c r="D1156" s="188"/>
      <c r="E1156" s="194"/>
      <c r="F1156" s="182">
        <f t="shared" si="54"/>
      </c>
      <c r="G1156" s="182">
        <f t="shared" si="55"/>
      </c>
      <c r="H1156" s="182"/>
      <c r="I1156" s="150"/>
    </row>
    <row r="1157" spans="1:9" s="106" customFormat="1" ht="13.5" customHeight="1">
      <c r="A1157" s="128">
        <v>2210107</v>
      </c>
      <c r="B1157" s="155" t="s">
        <v>923</v>
      </c>
      <c r="C1157" s="188"/>
      <c r="D1157" s="188"/>
      <c r="E1157" s="194"/>
      <c r="F1157" s="182">
        <f t="shared" si="54"/>
      </c>
      <c r="G1157" s="182">
        <f t="shared" si="55"/>
      </c>
      <c r="H1157" s="182"/>
      <c r="I1157" s="150"/>
    </row>
    <row r="1158" spans="1:9" s="106" customFormat="1" ht="13.5" customHeight="1">
      <c r="A1158" s="128">
        <v>2210108</v>
      </c>
      <c r="B1158" s="155" t="s">
        <v>924</v>
      </c>
      <c r="C1158" s="188"/>
      <c r="D1158" s="188">
        <v>88</v>
      </c>
      <c r="E1158" s="194"/>
      <c r="F1158" s="182">
        <f t="shared" si="54"/>
      </c>
      <c r="G1158" s="182">
        <f t="shared" si="55"/>
        <v>0</v>
      </c>
      <c r="H1158" s="182"/>
      <c r="I1158" s="150"/>
    </row>
    <row r="1159" spans="1:9" s="106" customFormat="1" ht="13.5" customHeight="1">
      <c r="A1159" s="128">
        <v>2210109</v>
      </c>
      <c r="B1159" s="155" t="s">
        <v>925</v>
      </c>
      <c r="C1159" s="188"/>
      <c r="D1159" s="188"/>
      <c r="E1159" s="194"/>
      <c r="F1159" s="182">
        <f t="shared" si="54"/>
      </c>
      <c r="G1159" s="182">
        <f t="shared" si="55"/>
      </c>
      <c r="H1159" s="182"/>
      <c r="I1159" s="150"/>
    </row>
    <row r="1160" spans="1:10" s="106" customFormat="1" ht="13.5" customHeight="1">
      <c r="A1160" s="128">
        <v>2210110</v>
      </c>
      <c r="B1160" s="158" t="s">
        <v>926</v>
      </c>
      <c r="C1160" s="202"/>
      <c r="D1160" s="202">
        <v>67</v>
      </c>
      <c r="E1160" s="194"/>
      <c r="F1160" s="182">
        <f t="shared" si="54"/>
      </c>
      <c r="G1160" s="182">
        <f t="shared" si="55"/>
        <v>0</v>
      </c>
      <c r="H1160" s="182"/>
      <c r="I1160" s="150"/>
      <c r="J1160" s="160"/>
    </row>
    <row r="1161" spans="1:9" s="106" customFormat="1" ht="13.5" customHeight="1">
      <c r="A1161" s="128">
        <v>2210199</v>
      </c>
      <c r="B1161" s="155" t="s">
        <v>927</v>
      </c>
      <c r="C1161" s="188">
        <v>1134</v>
      </c>
      <c r="D1161" s="188"/>
      <c r="E1161" s="194"/>
      <c r="F1161" s="182">
        <f t="shared" si="54"/>
        <v>0</v>
      </c>
      <c r="G1161" s="182">
        <f t="shared" si="55"/>
      </c>
      <c r="H1161" s="182"/>
      <c r="I1161" s="150"/>
    </row>
    <row r="1162" spans="1:9" s="106" customFormat="1" ht="13.5" customHeight="1">
      <c r="A1162" s="128">
        <v>22102</v>
      </c>
      <c r="B1162" s="155" t="s">
        <v>928</v>
      </c>
      <c r="C1162" s="185">
        <v>2268</v>
      </c>
      <c r="D1162" s="185">
        <v>139</v>
      </c>
      <c r="E1162" s="186">
        <v>3762</v>
      </c>
      <c r="F1162" s="182">
        <f t="shared" si="54"/>
        <v>1.6587301587301588</v>
      </c>
      <c r="G1162" s="182">
        <f t="shared" si="55"/>
        <v>27.06474820143885</v>
      </c>
      <c r="H1162" s="182"/>
      <c r="I1162" s="135">
        <v>3745</v>
      </c>
    </row>
    <row r="1163" spans="1:9" s="106" customFormat="1" ht="13.5" customHeight="1">
      <c r="A1163" s="128">
        <v>2210201</v>
      </c>
      <c r="B1163" s="155" t="s">
        <v>929</v>
      </c>
      <c r="C1163" s="188">
        <v>2268</v>
      </c>
      <c r="D1163" s="188">
        <v>139</v>
      </c>
      <c r="E1163" s="194">
        <v>3762</v>
      </c>
      <c r="F1163" s="182">
        <f t="shared" si="54"/>
        <v>1.6587301587301588</v>
      </c>
      <c r="G1163" s="182">
        <f t="shared" si="55"/>
        <v>27.06474820143885</v>
      </c>
      <c r="H1163" s="182"/>
      <c r="I1163" s="150">
        <v>3745</v>
      </c>
    </row>
    <row r="1164" spans="1:9" s="106" customFormat="1" ht="13.5" customHeight="1">
      <c r="A1164" s="128">
        <v>2210202</v>
      </c>
      <c r="B1164" s="155" t="s">
        <v>930</v>
      </c>
      <c r="C1164" s="188"/>
      <c r="D1164" s="188"/>
      <c r="E1164" s="194"/>
      <c r="F1164" s="182">
        <f t="shared" si="54"/>
      </c>
      <c r="G1164" s="182">
        <f t="shared" si="55"/>
      </c>
      <c r="H1164" s="182"/>
      <c r="I1164" s="150"/>
    </row>
    <row r="1165" spans="1:9" s="106" customFormat="1" ht="13.5" customHeight="1">
      <c r="A1165" s="128">
        <v>2210203</v>
      </c>
      <c r="B1165" s="155" t="s">
        <v>931</v>
      </c>
      <c r="C1165" s="188"/>
      <c r="D1165" s="188"/>
      <c r="E1165" s="194"/>
      <c r="F1165" s="182">
        <f t="shared" si="54"/>
      </c>
      <c r="G1165" s="182">
        <f t="shared" si="55"/>
      </c>
      <c r="H1165" s="182"/>
      <c r="I1165" s="150"/>
    </row>
    <row r="1166" spans="1:9" s="106" customFormat="1" ht="13.5" customHeight="1">
      <c r="A1166" s="128">
        <v>22103</v>
      </c>
      <c r="B1166" s="155" t="s">
        <v>932</v>
      </c>
      <c r="C1166" s="185"/>
      <c r="D1166" s="185"/>
      <c r="E1166" s="186"/>
      <c r="F1166" s="182">
        <f t="shared" si="54"/>
      </c>
      <c r="G1166" s="182">
        <f t="shared" si="55"/>
      </c>
      <c r="H1166" s="182"/>
      <c r="I1166" s="135"/>
    </row>
    <row r="1167" spans="1:9" s="106" customFormat="1" ht="13.5" customHeight="1">
      <c r="A1167" s="128">
        <v>2210301</v>
      </c>
      <c r="B1167" s="155" t="s">
        <v>933</v>
      </c>
      <c r="C1167" s="188"/>
      <c r="D1167" s="188"/>
      <c r="E1167" s="194"/>
      <c r="F1167" s="182">
        <f t="shared" si="54"/>
      </c>
      <c r="G1167" s="182">
        <f t="shared" si="55"/>
      </c>
      <c r="H1167" s="182"/>
      <c r="I1167" s="150"/>
    </row>
    <row r="1168" spans="1:9" s="106" customFormat="1" ht="13.5" customHeight="1">
      <c r="A1168" s="128">
        <v>2210302</v>
      </c>
      <c r="B1168" s="155" t="s">
        <v>934</v>
      </c>
      <c r="C1168" s="188"/>
      <c r="D1168" s="188"/>
      <c r="E1168" s="194"/>
      <c r="F1168" s="182">
        <f t="shared" si="54"/>
      </c>
      <c r="G1168" s="182">
        <f t="shared" si="55"/>
      </c>
      <c r="H1168" s="182"/>
      <c r="I1168" s="150"/>
    </row>
    <row r="1169" spans="1:9" s="106" customFormat="1" ht="13.5" customHeight="1">
      <c r="A1169" s="128">
        <v>2210399</v>
      </c>
      <c r="B1169" s="155" t="s">
        <v>935</v>
      </c>
      <c r="C1169" s="188"/>
      <c r="D1169" s="188"/>
      <c r="E1169" s="194"/>
      <c r="F1169" s="182">
        <f t="shared" si="54"/>
      </c>
      <c r="G1169" s="182">
        <f t="shared" si="55"/>
      </c>
      <c r="H1169" s="182"/>
      <c r="I1169" s="150"/>
    </row>
    <row r="1170" spans="1:9" s="106" customFormat="1" ht="13.5" customHeight="1">
      <c r="A1170" s="128">
        <v>222</v>
      </c>
      <c r="B1170" s="155" t="s">
        <v>936</v>
      </c>
      <c r="C1170" s="180">
        <f>C1171+C1189+C1195+C1201</f>
        <v>0</v>
      </c>
      <c r="D1170" s="180">
        <f aca="true" t="shared" si="57" ref="D1170:I1170">D1171+D1189+D1195+D1201</f>
        <v>1085</v>
      </c>
      <c r="E1170" s="181">
        <f t="shared" si="57"/>
        <v>0</v>
      </c>
      <c r="F1170" s="182">
        <f t="shared" si="54"/>
      </c>
      <c r="G1170" s="182">
        <f t="shared" si="55"/>
        <v>0</v>
      </c>
      <c r="H1170" s="183"/>
      <c r="I1170" s="130">
        <f t="shared" si="57"/>
        <v>0</v>
      </c>
    </row>
    <row r="1171" spans="1:9" s="106" customFormat="1" ht="13.5" customHeight="1">
      <c r="A1171" s="128">
        <v>22201</v>
      </c>
      <c r="B1171" s="155" t="s">
        <v>937</v>
      </c>
      <c r="C1171" s="185"/>
      <c r="D1171" s="185">
        <v>1085</v>
      </c>
      <c r="E1171" s="186"/>
      <c r="F1171" s="182">
        <f t="shared" si="54"/>
      </c>
      <c r="G1171" s="182">
        <f t="shared" si="55"/>
        <v>0</v>
      </c>
      <c r="H1171" s="182"/>
      <c r="I1171" s="135"/>
    </row>
    <row r="1172" spans="1:9" s="106" customFormat="1" ht="13.5" customHeight="1">
      <c r="A1172" s="128">
        <v>2220101</v>
      </c>
      <c r="B1172" s="155" t="s">
        <v>43</v>
      </c>
      <c r="C1172" s="188"/>
      <c r="D1172" s="188"/>
      <c r="E1172" s="194"/>
      <c r="F1172" s="182">
        <f t="shared" si="54"/>
      </c>
      <c r="G1172" s="182">
        <f t="shared" si="55"/>
      </c>
      <c r="H1172" s="182"/>
      <c r="I1172" s="150"/>
    </row>
    <row r="1173" spans="1:9" s="106" customFormat="1" ht="13.5" customHeight="1">
      <c r="A1173" s="128">
        <v>2220102</v>
      </c>
      <c r="B1173" s="155" t="s">
        <v>44</v>
      </c>
      <c r="C1173" s="188"/>
      <c r="D1173" s="188"/>
      <c r="E1173" s="194"/>
      <c r="F1173" s="182">
        <f t="shared" si="54"/>
      </c>
      <c r="G1173" s="182">
        <f t="shared" si="55"/>
      </c>
      <c r="H1173" s="182"/>
      <c r="I1173" s="150"/>
    </row>
    <row r="1174" spans="1:9" s="106" customFormat="1" ht="13.5" customHeight="1">
      <c r="A1174" s="128">
        <v>2220103</v>
      </c>
      <c r="B1174" s="155" t="s">
        <v>45</v>
      </c>
      <c r="C1174" s="188"/>
      <c r="D1174" s="188"/>
      <c r="E1174" s="194"/>
      <c r="F1174" s="182">
        <f t="shared" si="54"/>
      </c>
      <c r="G1174" s="182">
        <f t="shared" si="55"/>
      </c>
      <c r="H1174" s="182"/>
      <c r="I1174" s="150"/>
    </row>
    <row r="1175" spans="1:9" s="106" customFormat="1" ht="13.5" customHeight="1">
      <c r="A1175" s="128">
        <v>2220104</v>
      </c>
      <c r="B1175" s="158" t="s">
        <v>938</v>
      </c>
      <c r="C1175" s="188"/>
      <c r="D1175" s="188"/>
      <c r="E1175" s="194"/>
      <c r="F1175" s="182">
        <f t="shared" si="54"/>
      </c>
      <c r="G1175" s="182">
        <f t="shared" si="55"/>
      </c>
      <c r="H1175" s="182"/>
      <c r="I1175" s="150"/>
    </row>
    <row r="1176" spans="1:9" s="106" customFormat="1" ht="13.5" customHeight="1">
      <c r="A1176" s="128">
        <v>2220105</v>
      </c>
      <c r="B1176" s="155" t="s">
        <v>939</v>
      </c>
      <c r="C1176" s="188"/>
      <c r="D1176" s="188"/>
      <c r="E1176" s="194"/>
      <c r="F1176" s="182">
        <f t="shared" si="54"/>
      </c>
      <c r="G1176" s="182">
        <f t="shared" si="55"/>
      </c>
      <c r="H1176" s="182"/>
      <c r="I1176" s="150"/>
    </row>
    <row r="1177" spans="1:9" s="106" customFormat="1" ht="13.5" customHeight="1">
      <c r="A1177" s="128">
        <v>2220106</v>
      </c>
      <c r="B1177" s="155" t="s">
        <v>940</v>
      </c>
      <c r="C1177" s="188"/>
      <c r="D1177" s="188"/>
      <c r="E1177" s="194"/>
      <c r="F1177" s="182">
        <f t="shared" si="54"/>
      </c>
      <c r="G1177" s="182">
        <f t="shared" si="55"/>
      </c>
      <c r="H1177" s="182"/>
      <c r="I1177" s="150"/>
    </row>
    <row r="1178" spans="1:9" s="106" customFormat="1" ht="13.5" customHeight="1">
      <c r="A1178" s="128">
        <v>2220107</v>
      </c>
      <c r="B1178" s="155" t="s">
        <v>941</v>
      </c>
      <c r="C1178" s="188"/>
      <c r="D1178" s="188"/>
      <c r="E1178" s="194"/>
      <c r="F1178" s="182">
        <f t="shared" si="54"/>
      </c>
      <c r="G1178" s="182">
        <f t="shared" si="55"/>
      </c>
      <c r="H1178" s="182"/>
      <c r="I1178" s="150"/>
    </row>
    <row r="1179" spans="1:9" s="106" customFormat="1" ht="13.5" customHeight="1">
      <c r="A1179" s="128">
        <v>2220112</v>
      </c>
      <c r="B1179" s="155" t="s">
        <v>942</v>
      </c>
      <c r="C1179" s="188"/>
      <c r="D1179" s="188"/>
      <c r="E1179" s="194"/>
      <c r="F1179" s="182">
        <f t="shared" si="54"/>
      </c>
      <c r="G1179" s="182">
        <f t="shared" si="55"/>
      </c>
      <c r="H1179" s="182"/>
      <c r="I1179" s="150"/>
    </row>
    <row r="1180" spans="1:9" s="106" customFormat="1" ht="13.5" customHeight="1">
      <c r="A1180" s="128">
        <v>2220113</v>
      </c>
      <c r="B1180" s="155" t="s">
        <v>943</v>
      </c>
      <c r="C1180" s="188"/>
      <c r="D1180" s="188"/>
      <c r="E1180" s="194"/>
      <c r="F1180" s="182">
        <f t="shared" si="54"/>
      </c>
      <c r="G1180" s="182">
        <f t="shared" si="55"/>
      </c>
      <c r="H1180" s="182"/>
      <c r="I1180" s="150"/>
    </row>
    <row r="1181" spans="1:9" s="106" customFormat="1" ht="13.5" customHeight="1">
      <c r="A1181" s="128">
        <v>2220114</v>
      </c>
      <c r="B1181" s="155" t="s">
        <v>944</v>
      </c>
      <c r="C1181" s="188"/>
      <c r="D1181" s="188"/>
      <c r="E1181" s="194"/>
      <c r="F1181" s="182">
        <f t="shared" si="54"/>
      </c>
      <c r="G1181" s="182">
        <f t="shared" si="55"/>
      </c>
      <c r="H1181" s="182"/>
      <c r="I1181" s="150"/>
    </row>
    <row r="1182" spans="1:9" s="106" customFormat="1" ht="13.5" customHeight="1">
      <c r="A1182" s="128">
        <v>2220115</v>
      </c>
      <c r="B1182" s="155" t="s">
        <v>945</v>
      </c>
      <c r="C1182" s="188"/>
      <c r="D1182" s="188"/>
      <c r="E1182" s="194"/>
      <c r="F1182" s="182">
        <f t="shared" si="54"/>
      </c>
      <c r="G1182" s="182">
        <f t="shared" si="55"/>
      </c>
      <c r="H1182" s="182"/>
      <c r="I1182" s="150"/>
    </row>
    <row r="1183" spans="1:9" s="106" customFormat="1" ht="13.5" customHeight="1">
      <c r="A1183" s="128">
        <v>2220118</v>
      </c>
      <c r="B1183" s="155" t="s">
        <v>946</v>
      </c>
      <c r="C1183" s="188"/>
      <c r="D1183" s="188"/>
      <c r="E1183" s="194"/>
      <c r="F1183" s="182">
        <f t="shared" si="54"/>
      </c>
      <c r="G1183" s="182">
        <f t="shared" si="55"/>
      </c>
      <c r="H1183" s="182"/>
      <c r="I1183" s="150"/>
    </row>
    <row r="1184" spans="1:9" s="106" customFormat="1" ht="13.5" customHeight="1">
      <c r="A1184" s="128">
        <v>2220119</v>
      </c>
      <c r="B1184" s="155" t="s">
        <v>947</v>
      </c>
      <c r="C1184" s="188"/>
      <c r="D1184" s="188"/>
      <c r="E1184" s="194"/>
      <c r="F1184" s="182">
        <f t="shared" si="54"/>
      </c>
      <c r="G1184" s="182">
        <f t="shared" si="55"/>
      </c>
      <c r="H1184" s="182"/>
      <c r="I1184" s="150"/>
    </row>
    <row r="1185" spans="1:9" s="106" customFormat="1" ht="13.5" customHeight="1">
      <c r="A1185" s="128">
        <v>2220120</v>
      </c>
      <c r="B1185" s="155" t="s">
        <v>948</v>
      </c>
      <c r="C1185" s="188"/>
      <c r="D1185" s="188"/>
      <c r="E1185" s="194"/>
      <c r="F1185" s="182">
        <f t="shared" si="54"/>
      </c>
      <c r="G1185" s="182">
        <f t="shared" si="55"/>
      </c>
      <c r="H1185" s="182"/>
      <c r="I1185" s="150"/>
    </row>
    <row r="1186" spans="1:9" s="106" customFormat="1" ht="13.5" customHeight="1">
      <c r="A1186" s="128">
        <v>2220121</v>
      </c>
      <c r="B1186" s="155" t="s">
        <v>949</v>
      </c>
      <c r="C1186" s="188"/>
      <c r="D1186" s="188"/>
      <c r="E1186" s="194"/>
      <c r="F1186" s="182">
        <f aca="true" t="shared" si="58" ref="F1186:F1249">_xlfn.IFERROR((E1186/C1186)*100%,"")</f>
      </c>
      <c r="G1186" s="182">
        <f aca="true" t="shared" si="59" ref="G1186:G1249">_xlfn.IFERROR((E1186/D1186)*100%,"")</f>
      </c>
      <c r="H1186" s="182"/>
      <c r="I1186" s="150"/>
    </row>
    <row r="1187" spans="1:9" s="106" customFormat="1" ht="13.5" customHeight="1">
      <c r="A1187" s="128">
        <v>2220150</v>
      </c>
      <c r="B1187" s="155" t="s">
        <v>52</v>
      </c>
      <c r="C1187" s="188"/>
      <c r="D1187" s="188"/>
      <c r="E1187" s="194"/>
      <c r="F1187" s="182">
        <f t="shared" si="58"/>
      </c>
      <c r="G1187" s="182">
        <f t="shared" si="59"/>
      </c>
      <c r="H1187" s="182"/>
      <c r="I1187" s="150"/>
    </row>
    <row r="1188" spans="1:9" s="106" customFormat="1" ht="13.5" customHeight="1">
      <c r="A1188" s="128">
        <v>2220199</v>
      </c>
      <c r="B1188" s="155" t="s">
        <v>950</v>
      </c>
      <c r="C1188" s="188"/>
      <c r="D1188" s="188">
        <v>1085</v>
      </c>
      <c r="E1188" s="194"/>
      <c r="F1188" s="182">
        <f t="shared" si="58"/>
      </c>
      <c r="G1188" s="182">
        <f t="shared" si="59"/>
        <v>0</v>
      </c>
      <c r="H1188" s="182"/>
      <c r="I1188" s="150"/>
    </row>
    <row r="1189" spans="1:9" s="106" customFormat="1" ht="13.5" customHeight="1">
      <c r="A1189" s="128">
        <v>22203</v>
      </c>
      <c r="B1189" s="155" t="s">
        <v>951</v>
      </c>
      <c r="C1189" s="185"/>
      <c r="D1189" s="185"/>
      <c r="E1189" s="186"/>
      <c r="F1189" s="182">
        <f t="shared" si="58"/>
      </c>
      <c r="G1189" s="182">
        <f t="shared" si="59"/>
      </c>
      <c r="H1189" s="182"/>
      <c r="I1189" s="135"/>
    </row>
    <row r="1190" spans="1:9" s="106" customFormat="1" ht="13.5" customHeight="1">
      <c r="A1190" s="128">
        <v>2220301</v>
      </c>
      <c r="B1190" s="155" t="s">
        <v>952</v>
      </c>
      <c r="C1190" s="188"/>
      <c r="D1190" s="188"/>
      <c r="E1190" s="194"/>
      <c r="F1190" s="182">
        <f t="shared" si="58"/>
      </c>
      <c r="G1190" s="182">
        <f t="shared" si="59"/>
      </c>
      <c r="H1190" s="182"/>
      <c r="I1190" s="150"/>
    </row>
    <row r="1191" spans="1:9" s="106" customFormat="1" ht="13.5" customHeight="1">
      <c r="A1191" s="128">
        <v>2220303</v>
      </c>
      <c r="B1191" s="158" t="s">
        <v>953</v>
      </c>
      <c r="C1191" s="188"/>
      <c r="D1191" s="188"/>
      <c r="E1191" s="194"/>
      <c r="F1191" s="182">
        <f t="shared" si="58"/>
      </c>
      <c r="G1191" s="182">
        <f t="shared" si="59"/>
      </c>
      <c r="H1191" s="182"/>
      <c r="I1191" s="150"/>
    </row>
    <row r="1192" spans="1:9" s="106" customFormat="1" ht="13.5" customHeight="1">
      <c r="A1192" s="128">
        <v>2220304</v>
      </c>
      <c r="B1192" s="155" t="s">
        <v>954</v>
      </c>
      <c r="C1192" s="188"/>
      <c r="D1192" s="188"/>
      <c r="E1192" s="194"/>
      <c r="F1192" s="182">
        <f t="shared" si="58"/>
      </c>
      <c r="G1192" s="182">
        <f t="shared" si="59"/>
      </c>
      <c r="H1192" s="182"/>
      <c r="I1192" s="150"/>
    </row>
    <row r="1193" spans="1:9" s="106" customFormat="1" ht="13.5" customHeight="1">
      <c r="A1193" s="128">
        <v>2220305</v>
      </c>
      <c r="B1193" s="155" t="s">
        <v>955</v>
      </c>
      <c r="C1193" s="188"/>
      <c r="D1193" s="188"/>
      <c r="E1193" s="194"/>
      <c r="F1193" s="182">
        <f t="shared" si="58"/>
      </c>
      <c r="G1193" s="182">
        <f t="shared" si="59"/>
      </c>
      <c r="H1193" s="182"/>
      <c r="I1193" s="150"/>
    </row>
    <row r="1194" spans="1:9" s="106" customFormat="1" ht="13.5" customHeight="1">
      <c r="A1194" s="128">
        <v>2220399</v>
      </c>
      <c r="B1194" s="155" t="s">
        <v>956</v>
      </c>
      <c r="C1194" s="188"/>
      <c r="D1194" s="188"/>
      <c r="E1194" s="194"/>
      <c r="F1194" s="182">
        <f t="shared" si="58"/>
      </c>
      <c r="G1194" s="182">
        <f t="shared" si="59"/>
      </c>
      <c r="H1194" s="182"/>
      <c r="I1194" s="150"/>
    </row>
    <row r="1195" spans="1:9" s="106" customFormat="1" ht="13.5" customHeight="1">
      <c r="A1195" s="128">
        <v>22204</v>
      </c>
      <c r="B1195" s="155" t="s">
        <v>957</v>
      </c>
      <c r="C1195" s="185"/>
      <c r="D1195" s="185"/>
      <c r="E1195" s="186"/>
      <c r="F1195" s="182">
        <f t="shared" si="58"/>
      </c>
      <c r="G1195" s="182">
        <f t="shared" si="59"/>
      </c>
      <c r="H1195" s="182"/>
      <c r="I1195" s="135"/>
    </row>
    <row r="1196" spans="1:9" s="106" customFormat="1" ht="13.5" customHeight="1">
      <c r="A1196" s="128">
        <v>2220401</v>
      </c>
      <c r="B1196" s="155" t="s">
        <v>958</v>
      </c>
      <c r="C1196" s="188"/>
      <c r="D1196" s="188"/>
      <c r="E1196" s="194"/>
      <c r="F1196" s="182">
        <f t="shared" si="58"/>
      </c>
      <c r="G1196" s="182">
        <f t="shared" si="59"/>
      </c>
      <c r="H1196" s="182"/>
      <c r="I1196" s="150"/>
    </row>
    <row r="1197" spans="1:9" s="106" customFormat="1" ht="13.5" customHeight="1">
      <c r="A1197" s="128">
        <v>2220402</v>
      </c>
      <c r="B1197" s="155" t="s">
        <v>959</v>
      </c>
      <c r="C1197" s="188"/>
      <c r="D1197" s="188"/>
      <c r="E1197" s="194"/>
      <c r="F1197" s="182">
        <f t="shared" si="58"/>
      </c>
      <c r="G1197" s="182">
        <f t="shared" si="59"/>
      </c>
      <c r="H1197" s="182"/>
      <c r="I1197" s="150"/>
    </row>
    <row r="1198" spans="1:9" s="106" customFormat="1" ht="13.5" customHeight="1">
      <c r="A1198" s="128">
        <v>2220403</v>
      </c>
      <c r="B1198" s="155" t="s">
        <v>960</v>
      </c>
      <c r="C1198" s="188"/>
      <c r="D1198" s="188"/>
      <c r="E1198" s="194"/>
      <c r="F1198" s="182">
        <f t="shared" si="58"/>
      </c>
      <c r="G1198" s="182">
        <f t="shared" si="59"/>
      </c>
      <c r="H1198" s="182"/>
      <c r="I1198" s="150"/>
    </row>
    <row r="1199" spans="1:9" s="106" customFormat="1" ht="13.5" customHeight="1">
      <c r="A1199" s="128">
        <v>2220404</v>
      </c>
      <c r="B1199" s="155" t="s">
        <v>961</v>
      </c>
      <c r="C1199" s="188"/>
      <c r="D1199" s="188"/>
      <c r="E1199" s="194"/>
      <c r="F1199" s="182">
        <f t="shared" si="58"/>
      </c>
      <c r="G1199" s="182">
        <f t="shared" si="59"/>
      </c>
      <c r="H1199" s="182"/>
      <c r="I1199" s="150"/>
    </row>
    <row r="1200" spans="1:9" s="106" customFormat="1" ht="13.5" customHeight="1">
      <c r="A1200" s="128">
        <v>2220499</v>
      </c>
      <c r="B1200" s="155" t="s">
        <v>962</v>
      </c>
      <c r="C1200" s="188"/>
      <c r="D1200" s="188"/>
      <c r="E1200" s="194"/>
      <c r="F1200" s="182">
        <f t="shared" si="58"/>
      </c>
      <c r="G1200" s="182">
        <f t="shared" si="59"/>
      </c>
      <c r="H1200" s="182"/>
      <c r="I1200" s="150"/>
    </row>
    <row r="1201" spans="1:9" s="106" customFormat="1" ht="13.5" customHeight="1">
      <c r="A1201" s="128">
        <v>22205</v>
      </c>
      <c r="B1201" s="155" t="s">
        <v>963</v>
      </c>
      <c r="C1201" s="185"/>
      <c r="D1201" s="185"/>
      <c r="E1201" s="186"/>
      <c r="F1201" s="182">
        <f t="shared" si="58"/>
      </c>
      <c r="G1201" s="182">
        <f t="shared" si="59"/>
      </c>
      <c r="H1201" s="182"/>
      <c r="I1201" s="135"/>
    </row>
    <row r="1202" spans="1:9" s="106" customFormat="1" ht="13.5" customHeight="1">
      <c r="A1202" s="128">
        <v>2220501</v>
      </c>
      <c r="B1202" s="155" t="s">
        <v>964</v>
      </c>
      <c r="C1202" s="188"/>
      <c r="D1202" s="188"/>
      <c r="E1202" s="194"/>
      <c r="F1202" s="182">
        <f t="shared" si="58"/>
      </c>
      <c r="G1202" s="182">
        <f t="shared" si="59"/>
      </c>
      <c r="H1202" s="182"/>
      <c r="I1202" s="150"/>
    </row>
    <row r="1203" spans="1:9" s="106" customFormat="1" ht="13.5" customHeight="1">
      <c r="A1203" s="128">
        <v>2220502</v>
      </c>
      <c r="B1203" s="155" t="s">
        <v>965</v>
      </c>
      <c r="C1203" s="188"/>
      <c r="D1203" s="188"/>
      <c r="E1203" s="194"/>
      <c r="F1203" s="182">
        <f t="shared" si="58"/>
      </c>
      <c r="G1203" s="182">
        <f t="shared" si="59"/>
      </c>
      <c r="H1203" s="182"/>
      <c r="I1203" s="150"/>
    </row>
    <row r="1204" spans="1:9" s="106" customFormat="1" ht="13.5" customHeight="1">
      <c r="A1204" s="128">
        <v>2220503</v>
      </c>
      <c r="B1204" s="155" t="s">
        <v>966</v>
      </c>
      <c r="C1204" s="188"/>
      <c r="D1204" s="188"/>
      <c r="E1204" s="194"/>
      <c r="F1204" s="182">
        <f t="shared" si="58"/>
      </c>
      <c r="G1204" s="182">
        <f t="shared" si="59"/>
      </c>
      <c r="H1204" s="182"/>
      <c r="I1204" s="150"/>
    </row>
    <row r="1205" spans="1:9" s="106" customFormat="1" ht="13.5" customHeight="1">
      <c r="A1205" s="128">
        <v>2220504</v>
      </c>
      <c r="B1205" s="155" t="s">
        <v>967</v>
      </c>
      <c r="C1205" s="188"/>
      <c r="D1205" s="188"/>
      <c r="E1205" s="194"/>
      <c r="F1205" s="182">
        <f t="shared" si="58"/>
      </c>
      <c r="G1205" s="182">
        <f t="shared" si="59"/>
      </c>
      <c r="H1205" s="182"/>
      <c r="I1205" s="150"/>
    </row>
    <row r="1206" spans="1:9" s="106" customFormat="1" ht="13.5" customHeight="1">
      <c r="A1206" s="128">
        <v>2220505</v>
      </c>
      <c r="B1206" s="155" t="s">
        <v>968</v>
      </c>
      <c r="C1206" s="188"/>
      <c r="D1206" s="188"/>
      <c r="E1206" s="194"/>
      <c r="F1206" s="182">
        <f t="shared" si="58"/>
      </c>
      <c r="G1206" s="182">
        <f t="shared" si="59"/>
      </c>
      <c r="H1206" s="182"/>
      <c r="I1206" s="150"/>
    </row>
    <row r="1207" spans="1:9" s="106" customFormat="1" ht="13.5" customHeight="1">
      <c r="A1207" s="128">
        <v>2220506</v>
      </c>
      <c r="B1207" s="155" t="s">
        <v>969</v>
      </c>
      <c r="C1207" s="188"/>
      <c r="D1207" s="188"/>
      <c r="E1207" s="194"/>
      <c r="F1207" s="182">
        <f t="shared" si="58"/>
      </c>
      <c r="G1207" s="182">
        <f t="shared" si="59"/>
      </c>
      <c r="H1207" s="182"/>
      <c r="I1207" s="150"/>
    </row>
    <row r="1208" spans="1:9" s="106" customFormat="1" ht="13.5" customHeight="1">
      <c r="A1208" s="128">
        <v>2220507</v>
      </c>
      <c r="B1208" s="155" t="s">
        <v>970</v>
      </c>
      <c r="C1208" s="188"/>
      <c r="D1208" s="188"/>
      <c r="E1208" s="194"/>
      <c r="F1208" s="182">
        <f t="shared" si="58"/>
      </c>
      <c r="G1208" s="182">
        <f t="shared" si="59"/>
      </c>
      <c r="H1208" s="182"/>
      <c r="I1208" s="150"/>
    </row>
    <row r="1209" spans="1:9" s="106" customFormat="1" ht="13.5" customHeight="1">
      <c r="A1209" s="128">
        <v>2220508</v>
      </c>
      <c r="B1209" s="155" t="s">
        <v>971</v>
      </c>
      <c r="C1209" s="188"/>
      <c r="D1209" s="188"/>
      <c r="E1209" s="194"/>
      <c r="F1209" s="182">
        <f t="shared" si="58"/>
      </c>
      <c r="G1209" s="182">
        <f t="shared" si="59"/>
      </c>
      <c r="H1209" s="182"/>
      <c r="I1209" s="150"/>
    </row>
    <row r="1210" spans="1:9" s="106" customFormat="1" ht="13.5" customHeight="1">
      <c r="A1210" s="128">
        <v>2220509</v>
      </c>
      <c r="B1210" s="155" t="s">
        <v>972</v>
      </c>
      <c r="C1210" s="188"/>
      <c r="D1210" s="188"/>
      <c r="E1210" s="194"/>
      <c r="F1210" s="182">
        <f t="shared" si="58"/>
      </c>
      <c r="G1210" s="182">
        <f t="shared" si="59"/>
      </c>
      <c r="H1210" s="182"/>
      <c r="I1210" s="150"/>
    </row>
    <row r="1211" spans="1:9" s="106" customFormat="1" ht="13.5" customHeight="1">
      <c r="A1211" s="128">
        <v>2220510</v>
      </c>
      <c r="B1211" s="155" t="s">
        <v>973</v>
      </c>
      <c r="C1211" s="188"/>
      <c r="D1211" s="188"/>
      <c r="E1211" s="194"/>
      <c r="F1211" s="182">
        <f t="shared" si="58"/>
      </c>
      <c r="G1211" s="182">
        <f t="shared" si="59"/>
      </c>
      <c r="H1211" s="182"/>
      <c r="I1211" s="150"/>
    </row>
    <row r="1212" spans="1:9" s="106" customFormat="1" ht="13.5" customHeight="1">
      <c r="A1212" s="128">
        <v>2220511</v>
      </c>
      <c r="B1212" s="155" t="s">
        <v>974</v>
      </c>
      <c r="C1212" s="188"/>
      <c r="D1212" s="188"/>
      <c r="E1212" s="194"/>
      <c r="F1212" s="182">
        <f t="shared" si="58"/>
      </c>
      <c r="G1212" s="182">
        <f t="shared" si="59"/>
      </c>
      <c r="H1212" s="182"/>
      <c r="I1212" s="150"/>
    </row>
    <row r="1213" spans="1:9" s="106" customFormat="1" ht="13.5" customHeight="1">
      <c r="A1213" s="128">
        <v>2220599</v>
      </c>
      <c r="B1213" s="155" t="s">
        <v>975</v>
      </c>
      <c r="C1213" s="188"/>
      <c r="D1213" s="188"/>
      <c r="E1213" s="194"/>
      <c r="F1213" s="182">
        <f t="shared" si="58"/>
      </c>
      <c r="G1213" s="182">
        <f t="shared" si="59"/>
      </c>
      <c r="H1213" s="182"/>
      <c r="I1213" s="150"/>
    </row>
    <row r="1214" spans="1:9" s="106" customFormat="1" ht="13.5" customHeight="1">
      <c r="A1214" s="128">
        <v>224</v>
      </c>
      <c r="B1214" s="155" t="s">
        <v>976</v>
      </c>
      <c r="C1214" s="180">
        <f>C1215+C1226+C1233+C1241+C1254+C1258+C1262</f>
        <v>869</v>
      </c>
      <c r="D1214" s="180">
        <f aca="true" t="shared" si="60" ref="D1214:I1214">D1215+D1226+D1233+D1241+D1254+D1258+D1262</f>
        <v>1398</v>
      </c>
      <c r="E1214" s="181">
        <f t="shared" si="60"/>
        <v>950</v>
      </c>
      <c r="F1214" s="182">
        <f t="shared" si="58"/>
        <v>1.093210586881473</v>
      </c>
      <c r="G1214" s="182">
        <f t="shared" si="59"/>
        <v>0.6795422031473534</v>
      </c>
      <c r="H1214" s="183"/>
      <c r="I1214" s="130">
        <f t="shared" si="60"/>
        <v>950</v>
      </c>
    </row>
    <row r="1215" spans="1:9" s="106" customFormat="1" ht="13.5" customHeight="1">
      <c r="A1215" s="128">
        <v>22401</v>
      </c>
      <c r="B1215" s="155" t="s">
        <v>977</v>
      </c>
      <c r="C1215" s="185">
        <v>297</v>
      </c>
      <c r="D1215" s="185">
        <v>728</v>
      </c>
      <c r="E1215" s="186">
        <v>465</v>
      </c>
      <c r="F1215" s="182">
        <f t="shared" si="58"/>
        <v>1.5656565656565657</v>
      </c>
      <c r="G1215" s="182">
        <f t="shared" si="59"/>
        <v>0.6387362637362637</v>
      </c>
      <c r="H1215" s="182"/>
      <c r="I1215" s="135">
        <v>465</v>
      </c>
    </row>
    <row r="1216" spans="1:9" s="106" customFormat="1" ht="13.5" customHeight="1">
      <c r="A1216" s="128">
        <v>2240101</v>
      </c>
      <c r="B1216" s="155" t="s">
        <v>43</v>
      </c>
      <c r="C1216" s="188">
        <v>115</v>
      </c>
      <c r="D1216" s="188">
        <v>213</v>
      </c>
      <c r="E1216" s="194">
        <v>271</v>
      </c>
      <c r="F1216" s="182">
        <f t="shared" si="58"/>
        <v>2.356521739130435</v>
      </c>
      <c r="G1216" s="182">
        <f t="shared" si="59"/>
        <v>1.272300469483568</v>
      </c>
      <c r="H1216" s="182"/>
      <c r="I1216" s="150">
        <v>271</v>
      </c>
    </row>
    <row r="1217" spans="1:9" s="106" customFormat="1" ht="13.5" customHeight="1">
      <c r="A1217" s="128">
        <v>2240102</v>
      </c>
      <c r="B1217" s="155" t="s">
        <v>44</v>
      </c>
      <c r="C1217" s="188">
        <v>57</v>
      </c>
      <c r="D1217" s="188">
        <v>152</v>
      </c>
      <c r="E1217" s="194"/>
      <c r="F1217" s="182">
        <f t="shared" si="58"/>
        <v>0</v>
      </c>
      <c r="G1217" s="182">
        <f t="shared" si="59"/>
        <v>0</v>
      </c>
      <c r="H1217" s="182"/>
      <c r="I1217" s="150"/>
    </row>
    <row r="1218" spans="1:9" s="106" customFormat="1" ht="13.5" customHeight="1">
      <c r="A1218" s="128">
        <v>2240103</v>
      </c>
      <c r="B1218" s="155" t="s">
        <v>45</v>
      </c>
      <c r="C1218" s="188"/>
      <c r="D1218" s="188"/>
      <c r="E1218" s="194"/>
      <c r="F1218" s="182">
        <f t="shared" si="58"/>
      </c>
      <c r="G1218" s="182">
        <f t="shared" si="59"/>
      </c>
      <c r="H1218" s="182"/>
      <c r="I1218" s="150"/>
    </row>
    <row r="1219" spans="1:9" s="106" customFormat="1" ht="13.5" customHeight="1">
      <c r="A1219" s="128">
        <v>2240104</v>
      </c>
      <c r="B1219" s="155" t="s">
        <v>978</v>
      </c>
      <c r="C1219" s="188"/>
      <c r="D1219" s="188">
        <v>109</v>
      </c>
      <c r="E1219" s="194"/>
      <c r="F1219" s="182">
        <f t="shared" si="58"/>
      </c>
      <c r="G1219" s="182">
        <f t="shared" si="59"/>
        <v>0</v>
      </c>
      <c r="H1219" s="182"/>
      <c r="I1219" s="150"/>
    </row>
    <row r="1220" spans="1:9" s="106" customFormat="1" ht="13.5" customHeight="1">
      <c r="A1220" s="128">
        <v>2240105</v>
      </c>
      <c r="B1220" s="155" t="s">
        <v>979</v>
      </c>
      <c r="C1220" s="188"/>
      <c r="D1220" s="188"/>
      <c r="E1220" s="194"/>
      <c r="F1220" s="182">
        <f t="shared" si="58"/>
      </c>
      <c r="G1220" s="182">
        <f t="shared" si="59"/>
      </c>
      <c r="H1220" s="182"/>
      <c r="I1220" s="150"/>
    </row>
    <row r="1221" spans="1:9" s="106" customFormat="1" ht="13.5" customHeight="1">
      <c r="A1221" s="128">
        <v>2240106</v>
      </c>
      <c r="B1221" s="155" t="s">
        <v>980</v>
      </c>
      <c r="C1221" s="188"/>
      <c r="D1221" s="188"/>
      <c r="E1221" s="194"/>
      <c r="F1221" s="182">
        <f t="shared" si="58"/>
      </c>
      <c r="G1221" s="182">
        <f t="shared" si="59"/>
      </c>
      <c r="H1221" s="182"/>
      <c r="I1221" s="150"/>
    </row>
    <row r="1222" spans="1:9" s="106" customFormat="1" ht="13.5" customHeight="1">
      <c r="A1222" s="128">
        <v>2240108</v>
      </c>
      <c r="B1222" s="155" t="s">
        <v>981</v>
      </c>
      <c r="C1222" s="188"/>
      <c r="D1222" s="188"/>
      <c r="E1222" s="194"/>
      <c r="F1222" s="182">
        <f t="shared" si="58"/>
      </c>
      <c r="G1222" s="182">
        <f t="shared" si="59"/>
      </c>
      <c r="H1222" s="182"/>
      <c r="I1222" s="150"/>
    </row>
    <row r="1223" spans="1:9" s="106" customFormat="1" ht="13.5" customHeight="1">
      <c r="A1223" s="128">
        <v>2240109</v>
      </c>
      <c r="B1223" s="155" t="s">
        <v>982</v>
      </c>
      <c r="C1223" s="188"/>
      <c r="D1223" s="188"/>
      <c r="E1223" s="194"/>
      <c r="F1223" s="182">
        <f t="shared" si="58"/>
      </c>
      <c r="G1223" s="182">
        <f t="shared" si="59"/>
      </c>
      <c r="H1223" s="182"/>
      <c r="I1223" s="150"/>
    </row>
    <row r="1224" spans="1:9" s="106" customFormat="1" ht="13.5" customHeight="1">
      <c r="A1224" s="128">
        <v>2240150</v>
      </c>
      <c r="B1224" s="155" t="s">
        <v>52</v>
      </c>
      <c r="C1224" s="188">
        <v>125</v>
      </c>
      <c r="D1224" s="188">
        <v>254</v>
      </c>
      <c r="E1224" s="194">
        <v>194</v>
      </c>
      <c r="F1224" s="182">
        <f t="shared" si="58"/>
        <v>1.552</v>
      </c>
      <c r="G1224" s="182">
        <f t="shared" si="59"/>
        <v>0.7637795275590551</v>
      </c>
      <c r="H1224" s="182"/>
      <c r="I1224" s="150">
        <v>194</v>
      </c>
    </row>
    <row r="1225" spans="1:9" s="106" customFormat="1" ht="13.5" customHeight="1">
      <c r="A1225" s="128">
        <v>2240199</v>
      </c>
      <c r="B1225" s="155" t="s">
        <v>983</v>
      </c>
      <c r="C1225" s="188"/>
      <c r="D1225" s="188"/>
      <c r="E1225" s="194"/>
      <c r="F1225" s="182">
        <f t="shared" si="58"/>
      </c>
      <c r="G1225" s="182">
        <f t="shared" si="59"/>
      </c>
      <c r="H1225" s="182"/>
      <c r="I1225" s="150"/>
    </row>
    <row r="1226" spans="1:9" s="106" customFormat="1" ht="13.5" customHeight="1">
      <c r="A1226" s="128">
        <v>22402</v>
      </c>
      <c r="B1226" s="155" t="s">
        <v>984</v>
      </c>
      <c r="C1226" s="185">
        <v>496</v>
      </c>
      <c r="D1226" s="185">
        <v>670</v>
      </c>
      <c r="E1226" s="186">
        <v>362</v>
      </c>
      <c r="F1226" s="182">
        <f t="shared" si="58"/>
        <v>0.7298387096774194</v>
      </c>
      <c r="G1226" s="182">
        <f t="shared" si="59"/>
        <v>0.5402985074626866</v>
      </c>
      <c r="H1226" s="182"/>
      <c r="I1226" s="135">
        <v>362</v>
      </c>
    </row>
    <row r="1227" spans="1:9" s="106" customFormat="1" ht="13.5" customHeight="1">
      <c r="A1227" s="128">
        <v>2240201</v>
      </c>
      <c r="B1227" s="155" t="s">
        <v>43</v>
      </c>
      <c r="C1227" s="188">
        <v>496</v>
      </c>
      <c r="D1227" s="188">
        <v>633</v>
      </c>
      <c r="E1227" s="194">
        <v>362</v>
      </c>
      <c r="F1227" s="182">
        <f t="shared" si="58"/>
        <v>0.7298387096774194</v>
      </c>
      <c r="G1227" s="182">
        <f t="shared" si="59"/>
        <v>0.5718799368088467</v>
      </c>
      <c r="H1227" s="182"/>
      <c r="I1227" s="150">
        <v>362</v>
      </c>
    </row>
    <row r="1228" spans="1:9" s="106" customFormat="1" ht="13.5" customHeight="1">
      <c r="A1228" s="128">
        <v>2240202</v>
      </c>
      <c r="B1228" s="155" t="s">
        <v>44</v>
      </c>
      <c r="C1228" s="188"/>
      <c r="D1228" s="188">
        <v>26</v>
      </c>
      <c r="E1228" s="194"/>
      <c r="F1228" s="182">
        <f t="shared" si="58"/>
      </c>
      <c r="G1228" s="182">
        <f t="shared" si="59"/>
        <v>0</v>
      </c>
      <c r="H1228" s="182"/>
      <c r="I1228" s="150"/>
    </row>
    <row r="1229" spans="1:9" s="106" customFormat="1" ht="13.5" customHeight="1">
      <c r="A1229" s="128">
        <v>2240203</v>
      </c>
      <c r="B1229" s="155" t="s">
        <v>45</v>
      </c>
      <c r="C1229" s="188"/>
      <c r="D1229" s="188"/>
      <c r="E1229" s="194"/>
      <c r="F1229" s="182">
        <f t="shared" si="58"/>
      </c>
      <c r="G1229" s="182">
        <f t="shared" si="59"/>
      </c>
      <c r="H1229" s="182"/>
      <c r="I1229" s="150"/>
    </row>
    <row r="1230" spans="1:9" s="106" customFormat="1" ht="13.5" customHeight="1">
      <c r="A1230" s="128">
        <v>2240204</v>
      </c>
      <c r="B1230" s="155" t="s">
        <v>985</v>
      </c>
      <c r="C1230" s="188"/>
      <c r="D1230" s="188"/>
      <c r="E1230" s="194"/>
      <c r="F1230" s="182">
        <f t="shared" si="58"/>
      </c>
      <c r="G1230" s="182">
        <f t="shared" si="59"/>
      </c>
      <c r="H1230" s="182"/>
      <c r="I1230" s="150"/>
    </row>
    <row r="1231" spans="1:10" s="106" customFormat="1" ht="13.5" customHeight="1">
      <c r="A1231" s="128">
        <v>2240250</v>
      </c>
      <c r="B1231" s="158" t="s">
        <v>52</v>
      </c>
      <c r="C1231" s="202"/>
      <c r="D1231" s="202"/>
      <c r="E1231" s="194"/>
      <c r="F1231" s="182">
        <f t="shared" si="58"/>
      </c>
      <c r="G1231" s="182">
        <f t="shared" si="59"/>
      </c>
      <c r="H1231" s="182"/>
      <c r="I1231" s="150"/>
      <c r="J1231" s="154"/>
    </row>
    <row r="1232" spans="1:9" s="106" customFormat="1" ht="13.5" customHeight="1">
      <c r="A1232" s="128">
        <v>2240299</v>
      </c>
      <c r="B1232" s="155" t="s">
        <v>986</v>
      </c>
      <c r="C1232" s="188"/>
      <c r="D1232" s="188">
        <v>11</v>
      </c>
      <c r="E1232" s="194"/>
      <c r="F1232" s="182">
        <f t="shared" si="58"/>
      </c>
      <c r="G1232" s="182">
        <f t="shared" si="59"/>
        <v>0</v>
      </c>
      <c r="H1232" s="182"/>
      <c r="I1232" s="150"/>
    </row>
    <row r="1233" spans="1:9" s="106" customFormat="1" ht="13.5" customHeight="1">
      <c r="A1233" s="128">
        <v>22404</v>
      </c>
      <c r="B1233" s="155" t="s">
        <v>987</v>
      </c>
      <c r="C1233" s="185"/>
      <c r="D1233" s="185"/>
      <c r="E1233" s="186"/>
      <c r="F1233" s="182">
        <f t="shared" si="58"/>
      </c>
      <c r="G1233" s="182">
        <f t="shared" si="59"/>
      </c>
      <c r="H1233" s="182"/>
      <c r="I1233" s="135"/>
    </row>
    <row r="1234" spans="1:9" s="106" customFormat="1" ht="13.5" customHeight="1">
      <c r="A1234" s="128">
        <v>2240401</v>
      </c>
      <c r="B1234" s="155" t="s">
        <v>43</v>
      </c>
      <c r="C1234" s="188"/>
      <c r="D1234" s="188"/>
      <c r="E1234" s="194"/>
      <c r="F1234" s="182">
        <f t="shared" si="58"/>
      </c>
      <c r="G1234" s="182">
        <f t="shared" si="59"/>
      </c>
      <c r="H1234" s="182"/>
      <c r="I1234" s="150"/>
    </row>
    <row r="1235" spans="1:9" s="106" customFormat="1" ht="13.5" customHeight="1">
      <c r="A1235" s="128">
        <v>2240402</v>
      </c>
      <c r="B1235" s="155" t="s">
        <v>44</v>
      </c>
      <c r="C1235" s="188"/>
      <c r="D1235" s="188"/>
      <c r="E1235" s="194"/>
      <c r="F1235" s="182">
        <f t="shared" si="58"/>
      </c>
      <c r="G1235" s="182">
        <f t="shared" si="59"/>
      </c>
      <c r="H1235" s="182"/>
      <c r="I1235" s="150"/>
    </row>
    <row r="1236" spans="1:9" s="106" customFormat="1" ht="13.5" customHeight="1">
      <c r="A1236" s="128">
        <v>2240403</v>
      </c>
      <c r="B1236" s="155" t="s">
        <v>45</v>
      </c>
      <c r="C1236" s="188"/>
      <c r="D1236" s="188"/>
      <c r="E1236" s="194"/>
      <c r="F1236" s="182">
        <f t="shared" si="58"/>
      </c>
      <c r="G1236" s="182">
        <f t="shared" si="59"/>
      </c>
      <c r="H1236" s="182"/>
      <c r="I1236" s="150"/>
    </row>
    <row r="1237" spans="1:9" s="106" customFormat="1" ht="13.5" customHeight="1">
      <c r="A1237" s="128">
        <v>2240404</v>
      </c>
      <c r="B1237" s="155" t="s">
        <v>988</v>
      </c>
      <c r="C1237" s="188"/>
      <c r="D1237" s="188"/>
      <c r="E1237" s="194"/>
      <c r="F1237" s="182">
        <f t="shared" si="58"/>
      </c>
      <c r="G1237" s="182">
        <f t="shared" si="59"/>
      </c>
      <c r="H1237" s="182"/>
      <c r="I1237" s="150"/>
    </row>
    <row r="1238" spans="1:9" s="106" customFormat="1" ht="13.5" customHeight="1">
      <c r="A1238" s="128">
        <v>2240405</v>
      </c>
      <c r="B1238" s="155" t="s">
        <v>989</v>
      </c>
      <c r="C1238" s="188"/>
      <c r="D1238" s="188"/>
      <c r="E1238" s="194"/>
      <c r="F1238" s="182">
        <f t="shared" si="58"/>
      </c>
      <c r="G1238" s="182">
        <f t="shared" si="59"/>
      </c>
      <c r="H1238" s="182"/>
      <c r="I1238" s="150"/>
    </row>
    <row r="1239" spans="1:9" s="106" customFormat="1" ht="13.5" customHeight="1">
      <c r="A1239" s="128">
        <v>2240450</v>
      </c>
      <c r="B1239" s="155" t="s">
        <v>52</v>
      </c>
      <c r="C1239" s="188"/>
      <c r="D1239" s="188"/>
      <c r="E1239" s="194"/>
      <c r="F1239" s="182">
        <f t="shared" si="58"/>
      </c>
      <c r="G1239" s="182">
        <f t="shared" si="59"/>
      </c>
      <c r="H1239" s="182"/>
      <c r="I1239" s="150"/>
    </row>
    <row r="1240" spans="1:9" s="106" customFormat="1" ht="13.5" customHeight="1">
      <c r="A1240" s="128">
        <v>2240499</v>
      </c>
      <c r="B1240" s="155" t="s">
        <v>990</v>
      </c>
      <c r="C1240" s="188"/>
      <c r="D1240" s="188"/>
      <c r="E1240" s="194"/>
      <c r="F1240" s="182">
        <f t="shared" si="58"/>
      </c>
      <c r="G1240" s="182">
        <f t="shared" si="59"/>
      </c>
      <c r="H1240" s="182"/>
      <c r="I1240" s="150"/>
    </row>
    <row r="1241" spans="1:9" s="106" customFormat="1" ht="13.5" customHeight="1">
      <c r="A1241" s="128">
        <v>22405</v>
      </c>
      <c r="B1241" s="155" t="s">
        <v>991</v>
      </c>
      <c r="C1241" s="185"/>
      <c r="D1241" s="185"/>
      <c r="E1241" s="186"/>
      <c r="F1241" s="182">
        <f t="shared" si="58"/>
      </c>
      <c r="G1241" s="182">
        <f t="shared" si="59"/>
      </c>
      <c r="H1241" s="182"/>
      <c r="I1241" s="135"/>
    </row>
    <row r="1242" spans="1:9" s="106" customFormat="1" ht="13.5" customHeight="1">
      <c r="A1242" s="128">
        <v>2240501</v>
      </c>
      <c r="B1242" s="155" t="s">
        <v>43</v>
      </c>
      <c r="C1242" s="188"/>
      <c r="D1242" s="188"/>
      <c r="E1242" s="194"/>
      <c r="F1242" s="182">
        <f t="shared" si="58"/>
      </c>
      <c r="G1242" s="182">
        <f t="shared" si="59"/>
      </c>
      <c r="H1242" s="182"/>
      <c r="I1242" s="150"/>
    </row>
    <row r="1243" spans="1:9" s="106" customFormat="1" ht="13.5" customHeight="1">
      <c r="A1243" s="128">
        <v>2240502</v>
      </c>
      <c r="B1243" s="155" t="s">
        <v>44</v>
      </c>
      <c r="C1243" s="188"/>
      <c r="D1243" s="188"/>
      <c r="E1243" s="194"/>
      <c r="F1243" s="182">
        <f t="shared" si="58"/>
      </c>
      <c r="G1243" s="182">
        <f t="shared" si="59"/>
      </c>
      <c r="H1243" s="182"/>
      <c r="I1243" s="150"/>
    </row>
    <row r="1244" spans="1:9" s="106" customFormat="1" ht="13.5" customHeight="1">
      <c r="A1244" s="128">
        <v>2240503</v>
      </c>
      <c r="B1244" s="155" t="s">
        <v>45</v>
      </c>
      <c r="C1244" s="188"/>
      <c r="D1244" s="188"/>
      <c r="E1244" s="194"/>
      <c r="F1244" s="182">
        <f t="shared" si="58"/>
      </c>
      <c r="G1244" s="182">
        <f t="shared" si="59"/>
      </c>
      <c r="H1244" s="182"/>
      <c r="I1244" s="150"/>
    </row>
    <row r="1245" spans="1:9" s="106" customFormat="1" ht="13.5" customHeight="1">
      <c r="A1245" s="128">
        <v>2240504</v>
      </c>
      <c r="B1245" s="155" t="s">
        <v>992</v>
      </c>
      <c r="C1245" s="188"/>
      <c r="D1245" s="188"/>
      <c r="E1245" s="194"/>
      <c r="F1245" s="182">
        <f t="shared" si="58"/>
      </c>
      <c r="G1245" s="182">
        <f t="shared" si="59"/>
      </c>
      <c r="H1245" s="182"/>
      <c r="I1245" s="150"/>
    </row>
    <row r="1246" spans="1:9" s="106" customFormat="1" ht="13.5" customHeight="1">
      <c r="A1246" s="128">
        <v>2240505</v>
      </c>
      <c r="B1246" s="155" t="s">
        <v>993</v>
      </c>
      <c r="C1246" s="188"/>
      <c r="D1246" s="188"/>
      <c r="E1246" s="194"/>
      <c r="F1246" s="182">
        <f t="shared" si="58"/>
      </c>
      <c r="G1246" s="182">
        <f t="shared" si="59"/>
      </c>
      <c r="H1246" s="182"/>
      <c r="I1246" s="150"/>
    </row>
    <row r="1247" spans="1:9" s="106" customFormat="1" ht="13.5" customHeight="1">
      <c r="A1247" s="128">
        <v>2240506</v>
      </c>
      <c r="B1247" s="155" t="s">
        <v>994</v>
      </c>
      <c r="C1247" s="188"/>
      <c r="D1247" s="188"/>
      <c r="E1247" s="194"/>
      <c r="F1247" s="182">
        <f t="shared" si="58"/>
      </c>
      <c r="G1247" s="182">
        <f t="shared" si="59"/>
      </c>
      <c r="H1247" s="182"/>
      <c r="I1247" s="150"/>
    </row>
    <row r="1248" spans="1:9" s="106" customFormat="1" ht="13.5" customHeight="1">
      <c r="A1248" s="128">
        <v>2240507</v>
      </c>
      <c r="B1248" s="155" t="s">
        <v>995</v>
      </c>
      <c r="C1248" s="188"/>
      <c r="D1248" s="188"/>
      <c r="E1248" s="194"/>
      <c r="F1248" s="182">
        <f t="shared" si="58"/>
      </c>
      <c r="G1248" s="182">
        <f t="shared" si="59"/>
      </c>
      <c r="H1248" s="182"/>
      <c r="I1248" s="150"/>
    </row>
    <row r="1249" spans="1:9" s="106" customFormat="1" ht="13.5" customHeight="1">
      <c r="A1249" s="128">
        <v>2240508</v>
      </c>
      <c r="B1249" s="155" t="s">
        <v>996</v>
      </c>
      <c r="C1249" s="188"/>
      <c r="D1249" s="188"/>
      <c r="E1249" s="194"/>
      <c r="F1249" s="182">
        <f t="shared" si="58"/>
      </c>
      <c r="G1249" s="182">
        <f t="shared" si="59"/>
      </c>
      <c r="H1249" s="182"/>
      <c r="I1249" s="150"/>
    </row>
    <row r="1250" spans="1:9" s="106" customFormat="1" ht="13.5" customHeight="1">
      <c r="A1250" s="128">
        <v>2240509</v>
      </c>
      <c r="B1250" s="155" t="s">
        <v>997</v>
      </c>
      <c r="C1250" s="188"/>
      <c r="D1250" s="188"/>
      <c r="E1250" s="194"/>
      <c r="F1250" s="182">
        <f aca="true" t="shared" si="61" ref="F1250:F1275">_xlfn.IFERROR((E1250/C1250)*100%,"")</f>
      </c>
      <c r="G1250" s="182">
        <f aca="true" t="shared" si="62" ref="G1250:G1275">_xlfn.IFERROR((E1250/D1250)*100%,"")</f>
      </c>
      <c r="H1250" s="182"/>
      <c r="I1250" s="150"/>
    </row>
    <row r="1251" spans="1:9" s="106" customFormat="1" ht="13.5" customHeight="1">
      <c r="A1251" s="128">
        <v>2240510</v>
      </c>
      <c r="B1251" s="155" t="s">
        <v>998</v>
      </c>
      <c r="C1251" s="188"/>
      <c r="D1251" s="188"/>
      <c r="E1251" s="194"/>
      <c r="F1251" s="182">
        <f t="shared" si="61"/>
      </c>
      <c r="G1251" s="182">
        <f t="shared" si="62"/>
      </c>
      <c r="H1251" s="182"/>
      <c r="I1251" s="150"/>
    </row>
    <row r="1252" spans="1:9" s="106" customFormat="1" ht="13.5" customHeight="1">
      <c r="A1252" s="128">
        <v>2240550</v>
      </c>
      <c r="B1252" s="155" t="s">
        <v>999</v>
      </c>
      <c r="C1252" s="188"/>
      <c r="D1252" s="188"/>
      <c r="E1252" s="194"/>
      <c r="F1252" s="182">
        <f t="shared" si="61"/>
      </c>
      <c r="G1252" s="182">
        <f t="shared" si="62"/>
      </c>
      <c r="H1252" s="182"/>
      <c r="I1252" s="150"/>
    </row>
    <row r="1253" spans="1:9" s="106" customFormat="1" ht="13.5" customHeight="1">
      <c r="A1253" s="128">
        <v>2240599</v>
      </c>
      <c r="B1253" s="155" t="s">
        <v>1000</v>
      </c>
      <c r="C1253" s="188"/>
      <c r="D1253" s="188"/>
      <c r="E1253" s="194"/>
      <c r="F1253" s="182">
        <f t="shared" si="61"/>
      </c>
      <c r="G1253" s="182">
        <f t="shared" si="62"/>
      </c>
      <c r="H1253" s="182"/>
      <c r="I1253" s="150"/>
    </row>
    <row r="1254" spans="1:9" s="106" customFormat="1" ht="13.5" customHeight="1">
      <c r="A1254" s="128">
        <v>22406</v>
      </c>
      <c r="B1254" s="155" t="s">
        <v>1001</v>
      </c>
      <c r="C1254" s="185">
        <v>76</v>
      </c>
      <c r="D1254" s="185"/>
      <c r="E1254" s="186">
        <v>123</v>
      </c>
      <c r="F1254" s="182">
        <f t="shared" si="61"/>
        <v>1.618421052631579</v>
      </c>
      <c r="G1254" s="182">
        <f t="shared" si="62"/>
      </c>
      <c r="H1254" s="182"/>
      <c r="I1254" s="135">
        <v>123</v>
      </c>
    </row>
    <row r="1255" spans="1:9" s="106" customFormat="1" ht="13.5" customHeight="1">
      <c r="A1255" s="128">
        <v>2240601</v>
      </c>
      <c r="B1255" s="155" t="s">
        <v>1002</v>
      </c>
      <c r="C1255" s="188">
        <v>76</v>
      </c>
      <c r="D1255" s="188"/>
      <c r="E1255" s="194">
        <v>123</v>
      </c>
      <c r="F1255" s="182">
        <f t="shared" si="61"/>
        <v>1.618421052631579</v>
      </c>
      <c r="G1255" s="182">
        <f t="shared" si="62"/>
      </c>
      <c r="H1255" s="182"/>
      <c r="I1255" s="150">
        <v>123</v>
      </c>
    </row>
    <row r="1256" spans="1:9" s="106" customFormat="1" ht="13.5" customHeight="1">
      <c r="A1256" s="128">
        <v>2240602</v>
      </c>
      <c r="B1256" s="155" t="s">
        <v>1003</v>
      </c>
      <c r="C1256" s="188"/>
      <c r="D1256" s="188"/>
      <c r="E1256" s="194"/>
      <c r="F1256" s="182">
        <f t="shared" si="61"/>
      </c>
      <c r="G1256" s="182">
        <f t="shared" si="62"/>
      </c>
      <c r="H1256" s="182"/>
      <c r="I1256" s="150"/>
    </row>
    <row r="1257" spans="1:9" s="106" customFormat="1" ht="13.5" customHeight="1">
      <c r="A1257" s="128">
        <v>2240699</v>
      </c>
      <c r="B1257" s="155" t="s">
        <v>1004</v>
      </c>
      <c r="C1257" s="188"/>
      <c r="D1257" s="188"/>
      <c r="E1257" s="194"/>
      <c r="F1257" s="182">
        <f t="shared" si="61"/>
      </c>
      <c r="G1257" s="182">
        <f t="shared" si="62"/>
      </c>
      <c r="H1257" s="182"/>
      <c r="I1257" s="150"/>
    </row>
    <row r="1258" spans="1:9" s="106" customFormat="1" ht="13.5" customHeight="1">
      <c r="A1258" s="128">
        <v>22407</v>
      </c>
      <c r="B1258" s="155" t="s">
        <v>1005</v>
      </c>
      <c r="C1258" s="185"/>
      <c r="D1258" s="185"/>
      <c r="E1258" s="186"/>
      <c r="F1258" s="182">
        <f t="shared" si="61"/>
      </c>
      <c r="G1258" s="182">
        <f t="shared" si="62"/>
      </c>
      <c r="H1258" s="182"/>
      <c r="I1258" s="135"/>
    </row>
    <row r="1259" spans="1:9" s="106" customFormat="1" ht="13.5" customHeight="1">
      <c r="A1259" s="128">
        <v>2240703</v>
      </c>
      <c r="B1259" s="155" t="s">
        <v>1006</v>
      </c>
      <c r="C1259" s="188"/>
      <c r="D1259" s="188"/>
      <c r="E1259" s="194"/>
      <c r="F1259" s="182">
        <f t="shared" si="61"/>
      </c>
      <c r="G1259" s="182">
        <f t="shared" si="62"/>
      </c>
      <c r="H1259" s="182"/>
      <c r="I1259" s="150"/>
    </row>
    <row r="1260" spans="1:9" s="106" customFormat="1" ht="13.5" customHeight="1">
      <c r="A1260" s="128">
        <v>2240704</v>
      </c>
      <c r="B1260" s="155" t="s">
        <v>1007</v>
      </c>
      <c r="C1260" s="188"/>
      <c r="D1260" s="188"/>
      <c r="E1260" s="196"/>
      <c r="F1260" s="182">
        <f t="shared" si="61"/>
      </c>
      <c r="G1260" s="182">
        <f t="shared" si="62"/>
      </c>
      <c r="H1260" s="182"/>
      <c r="I1260" s="152"/>
    </row>
    <row r="1261" spans="1:9" s="106" customFormat="1" ht="13.5" customHeight="1">
      <c r="A1261" s="128">
        <v>2240799</v>
      </c>
      <c r="B1261" s="155" t="s">
        <v>1008</v>
      </c>
      <c r="C1261" s="188"/>
      <c r="D1261" s="188"/>
      <c r="E1261" s="195"/>
      <c r="F1261" s="182">
        <f t="shared" si="61"/>
      </c>
      <c r="G1261" s="182">
        <f t="shared" si="62"/>
      </c>
      <c r="H1261" s="182"/>
      <c r="I1261" s="151"/>
    </row>
    <row r="1262" spans="1:9" s="106" customFormat="1" ht="13.5" customHeight="1">
      <c r="A1262" s="128">
        <v>22499</v>
      </c>
      <c r="B1262" s="155" t="s">
        <v>1009</v>
      </c>
      <c r="C1262" s="185"/>
      <c r="D1262" s="185"/>
      <c r="E1262" s="186"/>
      <c r="F1262" s="182">
        <f t="shared" si="61"/>
      </c>
      <c r="G1262" s="182">
        <f t="shared" si="62"/>
      </c>
      <c r="H1262" s="182"/>
      <c r="I1262" s="135"/>
    </row>
    <row r="1263" spans="1:9" s="106" customFormat="1" ht="13.5" customHeight="1">
      <c r="A1263" s="128">
        <v>2249999</v>
      </c>
      <c r="B1263" s="155" t="s">
        <v>1010</v>
      </c>
      <c r="C1263" s="188"/>
      <c r="D1263" s="188"/>
      <c r="E1263" s="194"/>
      <c r="F1263" s="182">
        <f t="shared" si="61"/>
      </c>
      <c r="G1263" s="182">
        <f t="shared" si="62"/>
      </c>
      <c r="H1263" s="182"/>
      <c r="I1263" s="150"/>
    </row>
    <row r="1264" spans="1:9" s="106" customFormat="1" ht="13.5" customHeight="1">
      <c r="A1264" s="128">
        <v>227</v>
      </c>
      <c r="B1264" s="155" t="s">
        <v>1011</v>
      </c>
      <c r="C1264" s="203">
        <v>2000</v>
      </c>
      <c r="D1264" s="203"/>
      <c r="E1264" s="204">
        <v>5000</v>
      </c>
      <c r="F1264" s="182">
        <f t="shared" si="61"/>
        <v>2.5</v>
      </c>
      <c r="G1264" s="182">
        <f t="shared" si="62"/>
      </c>
      <c r="H1264" s="183"/>
      <c r="I1264" s="161">
        <v>5000</v>
      </c>
    </row>
    <row r="1265" spans="1:9" s="106" customFormat="1" ht="13.5" customHeight="1">
      <c r="A1265" s="128">
        <v>229</v>
      </c>
      <c r="B1265" s="129" t="s">
        <v>1012</v>
      </c>
      <c r="C1265" s="180">
        <f>SUM(C1266:C1267)</f>
        <v>32496</v>
      </c>
      <c r="D1265" s="180">
        <f aca="true" t="shared" si="63" ref="D1265:I1265">SUM(D1266:D1267)</f>
        <v>1955</v>
      </c>
      <c r="E1265" s="181">
        <f t="shared" si="63"/>
        <v>11170</v>
      </c>
      <c r="F1265" s="182">
        <f t="shared" si="61"/>
        <v>0.3437346134908912</v>
      </c>
      <c r="G1265" s="182">
        <f t="shared" si="62"/>
        <v>5.713554987212277</v>
      </c>
      <c r="H1265" s="183"/>
      <c r="I1265" s="130">
        <f t="shared" si="63"/>
        <v>10662</v>
      </c>
    </row>
    <row r="1266" spans="1:9" s="106" customFormat="1" ht="13.5" customHeight="1">
      <c r="A1266" s="128">
        <v>22902</v>
      </c>
      <c r="B1266" s="129" t="s">
        <v>1013</v>
      </c>
      <c r="C1266" s="198">
        <v>30564</v>
      </c>
      <c r="D1266" s="198"/>
      <c r="E1266" s="200">
        <v>11170</v>
      </c>
      <c r="F1266" s="182">
        <f t="shared" si="61"/>
        <v>0.36546263578065696</v>
      </c>
      <c r="G1266" s="182">
        <f t="shared" si="62"/>
      </c>
      <c r="H1266" s="182"/>
      <c r="I1266" s="156">
        <v>10662</v>
      </c>
    </row>
    <row r="1267" spans="1:9" s="106" customFormat="1" ht="13.5" customHeight="1">
      <c r="A1267" s="128">
        <v>22999</v>
      </c>
      <c r="B1267" s="129" t="s">
        <v>876</v>
      </c>
      <c r="C1267" s="198">
        <v>1932</v>
      </c>
      <c r="D1267" s="198">
        <v>1955</v>
      </c>
      <c r="E1267" s="200"/>
      <c r="F1267" s="182">
        <f t="shared" si="61"/>
        <v>0</v>
      </c>
      <c r="G1267" s="182">
        <f t="shared" si="62"/>
        <v>0</v>
      </c>
      <c r="H1267" s="182"/>
      <c r="I1267" s="156"/>
    </row>
    <row r="1268" spans="1:9" s="106" customFormat="1" ht="13.5" customHeight="1">
      <c r="A1268" s="128">
        <v>232</v>
      </c>
      <c r="B1268" s="155" t="s">
        <v>1014</v>
      </c>
      <c r="C1268" s="180">
        <f>C1269</f>
        <v>13736</v>
      </c>
      <c r="D1268" s="180">
        <f aca="true" t="shared" si="64" ref="D1268:I1268">D1269</f>
        <v>0</v>
      </c>
      <c r="E1268" s="181">
        <f t="shared" si="64"/>
        <v>18990</v>
      </c>
      <c r="F1268" s="182">
        <f t="shared" si="61"/>
        <v>1.3824985439720443</v>
      </c>
      <c r="G1268" s="182">
        <f t="shared" si="62"/>
      </c>
      <c r="H1268" s="183"/>
      <c r="I1268" s="130">
        <f t="shared" si="64"/>
        <v>18990</v>
      </c>
    </row>
    <row r="1269" spans="1:9" s="106" customFormat="1" ht="13.5" customHeight="1">
      <c r="A1269" s="128">
        <v>23203</v>
      </c>
      <c r="B1269" s="155" t="s">
        <v>1015</v>
      </c>
      <c r="C1269" s="185">
        <v>13736</v>
      </c>
      <c r="D1269" s="185"/>
      <c r="E1269" s="186">
        <v>18990</v>
      </c>
      <c r="F1269" s="182">
        <f t="shared" si="61"/>
        <v>1.3824985439720443</v>
      </c>
      <c r="G1269" s="182">
        <f t="shared" si="62"/>
      </c>
      <c r="H1269" s="182"/>
      <c r="I1269" s="135">
        <v>18990</v>
      </c>
    </row>
    <row r="1270" spans="1:9" s="106" customFormat="1" ht="13.5" customHeight="1">
      <c r="A1270" s="128">
        <v>2320301</v>
      </c>
      <c r="B1270" s="155" t="s">
        <v>1016</v>
      </c>
      <c r="C1270" s="188">
        <v>13736</v>
      </c>
      <c r="D1270" s="188"/>
      <c r="E1270" s="194">
        <v>18990</v>
      </c>
      <c r="F1270" s="182">
        <f t="shared" si="61"/>
        <v>1.3824985439720443</v>
      </c>
      <c r="G1270" s="182">
        <f t="shared" si="62"/>
      </c>
      <c r="H1270" s="182"/>
      <c r="I1270" s="150">
        <v>18990</v>
      </c>
    </row>
    <row r="1271" spans="1:9" s="106" customFormat="1" ht="13.5" customHeight="1">
      <c r="A1271" s="128">
        <v>2320302</v>
      </c>
      <c r="B1271" s="155" t="s">
        <v>1017</v>
      </c>
      <c r="C1271" s="188"/>
      <c r="D1271" s="188"/>
      <c r="E1271" s="194"/>
      <c r="F1271" s="182">
        <f t="shared" si="61"/>
      </c>
      <c r="G1271" s="182">
        <f t="shared" si="62"/>
      </c>
      <c r="H1271" s="182"/>
      <c r="I1271" s="150"/>
    </row>
    <row r="1272" spans="1:9" s="106" customFormat="1" ht="13.5" customHeight="1">
      <c r="A1272" s="128">
        <v>2320303</v>
      </c>
      <c r="B1272" s="155" t="s">
        <v>1018</v>
      </c>
      <c r="C1272" s="188"/>
      <c r="D1272" s="188"/>
      <c r="E1272" s="194"/>
      <c r="F1272" s="182">
        <f t="shared" si="61"/>
      </c>
      <c r="G1272" s="182">
        <f t="shared" si="62"/>
      </c>
      <c r="H1272" s="182"/>
      <c r="I1272" s="150"/>
    </row>
    <row r="1273" spans="1:9" s="106" customFormat="1" ht="13.5" customHeight="1">
      <c r="A1273" s="128">
        <v>2320399</v>
      </c>
      <c r="B1273" s="155" t="s">
        <v>1019</v>
      </c>
      <c r="C1273" s="188"/>
      <c r="D1273" s="188"/>
      <c r="E1273" s="194"/>
      <c r="F1273" s="182">
        <f t="shared" si="61"/>
      </c>
      <c r="G1273" s="182">
        <f t="shared" si="62"/>
      </c>
      <c r="H1273" s="182"/>
      <c r="I1273" s="150"/>
    </row>
    <row r="1274" spans="1:9" s="106" customFormat="1" ht="13.5" customHeight="1">
      <c r="A1274" s="128">
        <v>233</v>
      </c>
      <c r="B1274" s="129" t="s">
        <v>1020</v>
      </c>
      <c r="C1274" s="180">
        <f>C1275</f>
        <v>50</v>
      </c>
      <c r="D1274" s="180">
        <f aca="true" t="shared" si="65" ref="D1274:I1274">D1275</f>
        <v>0</v>
      </c>
      <c r="E1274" s="181">
        <f t="shared" si="65"/>
        <v>0</v>
      </c>
      <c r="F1274" s="182">
        <f t="shared" si="61"/>
        <v>0</v>
      </c>
      <c r="G1274" s="182">
        <f t="shared" si="62"/>
      </c>
      <c r="H1274" s="183"/>
      <c r="I1274" s="130">
        <f t="shared" si="65"/>
        <v>0</v>
      </c>
    </row>
    <row r="1275" spans="1:9" s="106" customFormat="1" ht="13.5" customHeight="1">
      <c r="A1275" s="128">
        <v>23303</v>
      </c>
      <c r="B1275" s="129" t="s">
        <v>1021</v>
      </c>
      <c r="C1275" s="198">
        <v>50</v>
      </c>
      <c r="D1275" s="198"/>
      <c r="E1275" s="200"/>
      <c r="F1275" s="182">
        <f t="shared" si="61"/>
        <v>0</v>
      </c>
      <c r="G1275" s="182">
        <f t="shared" si="62"/>
      </c>
      <c r="H1275" s="182"/>
      <c r="I1275" s="156"/>
    </row>
    <row r="1276" spans="1:10" s="106" customFormat="1" ht="13.5" customHeight="1">
      <c r="A1276" s="162"/>
      <c r="B1276" s="163"/>
      <c r="C1276" s="205"/>
      <c r="D1276" s="205"/>
      <c r="E1276" s="206"/>
      <c r="F1276" s="182"/>
      <c r="G1276" s="182"/>
      <c r="H1276" s="182"/>
      <c r="I1276" s="164"/>
      <c r="J1276" s="165"/>
    </row>
    <row r="1277" spans="1:10" s="106" customFormat="1" ht="13.5" customHeight="1">
      <c r="A1277" s="162"/>
      <c r="B1277" s="163"/>
      <c r="C1277" s="205"/>
      <c r="D1277" s="205"/>
      <c r="E1277" s="206"/>
      <c r="F1277" s="182"/>
      <c r="G1277" s="182"/>
      <c r="H1277" s="182"/>
      <c r="I1277" s="164"/>
      <c r="J1277" s="165"/>
    </row>
    <row r="1278" spans="1:9" s="106" customFormat="1" ht="15.75" customHeight="1">
      <c r="A1278" s="162"/>
      <c r="B1278" s="166" t="s">
        <v>1022</v>
      </c>
      <c r="C1278" s="207">
        <f>C1274+C1268+C1265+C1264+C1214+C1170+C1149+C1104+C1094+C1064+C1044+C980+C922+C815+C793+C720+C647+C519+C462+C406+C354+C264+C245+C235+C6</f>
        <v>208200</v>
      </c>
      <c r="D1278" s="208">
        <f aca="true" t="shared" si="66" ref="D1278:I1278">D1274+D1268+D1265+D1264+D1214+D1170+D1149+D1104+D1094+D1064+D1044+D980+D922+D815+D793+D720+D647+D519+D462+D406+D354+D264+D245+D235+D6</f>
        <v>250054</v>
      </c>
      <c r="E1278" s="209">
        <f t="shared" si="66"/>
        <v>268253</v>
      </c>
      <c r="F1278" s="182">
        <f>_xlfn.IFERROR((E1278/C1278)*100%,"")</f>
        <v>1.2884390009606148</v>
      </c>
      <c r="G1278" s="182">
        <f>_xlfn.IFERROR((E1278/D1278)*100%,"")</f>
        <v>1.0727802794596366</v>
      </c>
      <c r="H1278" s="182"/>
      <c r="I1278" s="167">
        <f t="shared" si="66"/>
        <v>198587</v>
      </c>
    </row>
  </sheetData>
  <sheetProtection/>
  <mergeCells count="6">
    <mergeCell ref="A2:I2"/>
    <mergeCell ref="A4:B4"/>
    <mergeCell ref="E4:H4"/>
    <mergeCell ref="C4:C5"/>
    <mergeCell ref="D4:D5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78"/>
  <sheetViews>
    <sheetView workbookViewId="0" topLeftCell="A1">
      <pane ySplit="6" topLeftCell="A412" activePane="bottomLeft" state="frozen"/>
      <selection pane="bottomLeft" activeCell="F406" sqref="F406"/>
    </sheetView>
  </sheetViews>
  <sheetFormatPr defaultColWidth="12" defaultRowHeight="13.5" customHeight="1"/>
  <cols>
    <col min="1" max="1" width="12" style="107" customWidth="1"/>
    <col min="2" max="2" width="44.83203125" style="107" customWidth="1"/>
    <col min="3" max="3" width="29.16015625" style="107" customWidth="1"/>
    <col min="4" max="4" width="12" style="106" customWidth="1"/>
    <col min="5" max="5" width="55.16015625" style="106" customWidth="1"/>
    <col min="6" max="6" width="51.33203125" style="106" customWidth="1"/>
    <col min="7" max="250" width="12" style="106" customWidth="1"/>
    <col min="251" max="16384" width="12" style="107" customWidth="1"/>
  </cols>
  <sheetData>
    <row r="1" spans="1:6" s="106" customFormat="1" ht="14.25" customHeight="1">
      <c r="A1" s="108"/>
      <c r="B1" s="108"/>
      <c r="C1" s="108"/>
      <c r="D1" s="108"/>
      <c r="E1" s="109"/>
      <c r="F1" s="110"/>
    </row>
    <row r="2" spans="1:6" s="106" customFormat="1" ht="22.5" customHeight="1">
      <c r="A2" s="111" t="s">
        <v>38</v>
      </c>
      <c r="B2" s="111"/>
      <c r="C2" s="111"/>
      <c r="D2" s="111"/>
      <c r="E2" s="111"/>
      <c r="F2" s="111"/>
    </row>
    <row r="3" spans="1:6" s="106" customFormat="1" ht="13.5" customHeight="1">
      <c r="A3" s="108"/>
      <c r="B3" s="108"/>
      <c r="C3" s="108"/>
      <c r="D3" s="112"/>
      <c r="E3" s="109"/>
      <c r="F3" s="113"/>
    </row>
    <row r="4" spans="1:6" s="106" customFormat="1" ht="23.25" customHeight="1">
      <c r="A4" s="114" t="s">
        <v>1</v>
      </c>
      <c r="B4" s="115"/>
      <c r="C4" s="116" t="s">
        <v>1023</v>
      </c>
      <c r="D4" s="117" t="s">
        <v>1024</v>
      </c>
      <c r="E4" s="118"/>
      <c r="F4" s="119" t="s">
        <v>39</v>
      </c>
    </row>
    <row r="5" spans="1:6" s="106" customFormat="1" ht="38.25" customHeight="1">
      <c r="A5" s="120" t="s">
        <v>5</v>
      </c>
      <c r="B5" s="120" t="s">
        <v>6</v>
      </c>
      <c r="C5" s="121" t="s">
        <v>7</v>
      </c>
      <c r="D5" s="122" t="s">
        <v>5</v>
      </c>
      <c r="E5" s="123" t="s">
        <v>6</v>
      </c>
      <c r="F5" s="124"/>
    </row>
    <row r="6" spans="1:6" s="106" customFormat="1" ht="13.5" customHeight="1">
      <c r="A6" s="125">
        <v>101</v>
      </c>
      <c r="B6" s="126" t="s">
        <v>10</v>
      </c>
      <c r="C6" s="127">
        <f>SUM(C7:C22)</f>
        <v>53347</v>
      </c>
      <c r="D6" s="128">
        <v>201</v>
      </c>
      <c r="E6" s="129" t="s">
        <v>41</v>
      </c>
      <c r="F6" s="130">
        <f>F7+F19+F28+F39+F50+F61+F72+F80+F89+F102+F111+F122+F134+F141+F149+F155+F162+F169+F176+F183+F190+F198+F204+F210+F217+F232</f>
        <v>26825</v>
      </c>
    </row>
    <row r="7" spans="1:6" s="106" customFormat="1" ht="13.5" customHeight="1">
      <c r="A7" s="131">
        <v>10101</v>
      </c>
      <c r="B7" s="132" t="s">
        <v>11</v>
      </c>
      <c r="C7" s="133">
        <v>21015</v>
      </c>
      <c r="D7" s="128">
        <v>20101</v>
      </c>
      <c r="E7" s="134" t="s">
        <v>42</v>
      </c>
      <c r="F7" s="135">
        <v>1495</v>
      </c>
    </row>
    <row r="8" spans="1:6" s="106" customFormat="1" ht="13.5" customHeight="1">
      <c r="A8" s="131">
        <v>10104</v>
      </c>
      <c r="B8" s="132" t="s">
        <v>12</v>
      </c>
      <c r="C8" s="133">
        <v>7058</v>
      </c>
      <c r="D8" s="128">
        <v>2010101</v>
      </c>
      <c r="E8" s="134" t="s">
        <v>43</v>
      </c>
      <c r="F8" s="136">
        <v>1408</v>
      </c>
    </row>
    <row r="9" spans="1:6" s="106" customFormat="1" ht="13.5" customHeight="1">
      <c r="A9" s="131">
        <v>10105</v>
      </c>
      <c r="B9" s="132" t="s">
        <v>13</v>
      </c>
      <c r="C9" s="133"/>
      <c r="D9" s="128">
        <v>2010102</v>
      </c>
      <c r="E9" s="134" t="s">
        <v>44</v>
      </c>
      <c r="F9" s="136">
        <v>38</v>
      </c>
    </row>
    <row r="10" spans="1:6" s="106" customFormat="1" ht="13.5" customHeight="1">
      <c r="A10" s="131">
        <v>10106</v>
      </c>
      <c r="B10" s="132" t="s">
        <v>14</v>
      </c>
      <c r="C10" s="133">
        <v>1422</v>
      </c>
      <c r="D10" s="128">
        <v>2010103</v>
      </c>
      <c r="E10" s="137" t="s">
        <v>45</v>
      </c>
      <c r="F10" s="136"/>
    </row>
    <row r="11" spans="1:6" s="106" customFormat="1" ht="13.5" customHeight="1">
      <c r="A11" s="131">
        <v>10107</v>
      </c>
      <c r="B11" s="132" t="s">
        <v>15</v>
      </c>
      <c r="C11" s="133">
        <v>1433</v>
      </c>
      <c r="D11" s="128">
        <v>2010104</v>
      </c>
      <c r="E11" s="137" t="s">
        <v>46</v>
      </c>
      <c r="F11" s="136">
        <v>49</v>
      </c>
    </row>
    <row r="12" spans="1:6" s="106" customFormat="1" ht="13.5" customHeight="1">
      <c r="A12" s="131">
        <v>10109</v>
      </c>
      <c r="B12" s="132" t="s">
        <v>16</v>
      </c>
      <c r="C12" s="133">
        <v>2360</v>
      </c>
      <c r="D12" s="128">
        <v>2010105</v>
      </c>
      <c r="E12" s="137" t="s">
        <v>47</v>
      </c>
      <c r="F12" s="136"/>
    </row>
    <row r="13" spans="1:6" s="106" customFormat="1" ht="13.5" customHeight="1">
      <c r="A13" s="131">
        <v>10110</v>
      </c>
      <c r="B13" s="132" t="s">
        <v>17</v>
      </c>
      <c r="C13" s="133">
        <v>4235</v>
      </c>
      <c r="D13" s="128">
        <v>2010106</v>
      </c>
      <c r="E13" s="129" t="s">
        <v>48</v>
      </c>
      <c r="F13" s="136"/>
    </row>
    <row r="14" spans="1:6" s="106" customFormat="1" ht="13.5" customHeight="1">
      <c r="A14" s="131">
        <v>10111</v>
      </c>
      <c r="B14" s="132" t="s">
        <v>18</v>
      </c>
      <c r="C14" s="133">
        <v>1878</v>
      </c>
      <c r="D14" s="128">
        <v>2010107</v>
      </c>
      <c r="E14" s="129" t="s">
        <v>49</v>
      </c>
      <c r="F14" s="136"/>
    </row>
    <row r="15" spans="1:6" s="106" customFormat="1" ht="13.5" customHeight="1">
      <c r="A15" s="131">
        <v>10112</v>
      </c>
      <c r="B15" s="132" t="s">
        <v>19</v>
      </c>
      <c r="C15" s="133">
        <v>7456</v>
      </c>
      <c r="D15" s="128">
        <v>2010108</v>
      </c>
      <c r="E15" s="129" t="s">
        <v>50</v>
      </c>
      <c r="F15" s="136"/>
    </row>
    <row r="16" spans="1:6" s="106" customFormat="1" ht="13.5" customHeight="1">
      <c r="A16" s="131">
        <v>10113</v>
      </c>
      <c r="B16" s="132" t="s">
        <v>20</v>
      </c>
      <c r="C16" s="133">
        <v>1376</v>
      </c>
      <c r="D16" s="128">
        <v>2010109</v>
      </c>
      <c r="E16" s="129" t="s">
        <v>51</v>
      </c>
      <c r="F16" s="136"/>
    </row>
    <row r="17" spans="1:6" s="106" customFormat="1" ht="13.5" customHeight="1">
      <c r="A17" s="131">
        <v>10114</v>
      </c>
      <c r="B17" s="132" t="s">
        <v>21</v>
      </c>
      <c r="C17" s="133">
        <v>1000</v>
      </c>
      <c r="D17" s="128">
        <v>2010150</v>
      </c>
      <c r="E17" s="129" t="s">
        <v>52</v>
      </c>
      <c r="F17" s="136"/>
    </row>
    <row r="18" spans="1:6" s="106" customFormat="1" ht="13.5" customHeight="1">
      <c r="A18" s="131">
        <v>10118</v>
      </c>
      <c r="B18" s="132" t="s">
        <v>22</v>
      </c>
      <c r="C18" s="133">
        <v>376</v>
      </c>
      <c r="D18" s="128">
        <v>2010199</v>
      </c>
      <c r="E18" s="129" t="s">
        <v>53</v>
      </c>
      <c r="F18" s="136"/>
    </row>
    <row r="19" spans="1:6" s="106" customFormat="1" ht="13.5" customHeight="1">
      <c r="A19" s="131">
        <v>10119</v>
      </c>
      <c r="B19" s="132" t="s">
        <v>23</v>
      </c>
      <c r="C19" s="133">
        <v>3223</v>
      </c>
      <c r="D19" s="128">
        <v>20102</v>
      </c>
      <c r="E19" s="134" t="s">
        <v>54</v>
      </c>
      <c r="F19" s="135">
        <v>459</v>
      </c>
    </row>
    <row r="20" spans="1:6" s="106" customFormat="1" ht="13.5" customHeight="1">
      <c r="A20" s="131">
        <v>10120</v>
      </c>
      <c r="B20" s="132" t="s">
        <v>24</v>
      </c>
      <c r="C20" s="133"/>
      <c r="D20" s="128">
        <v>2010201</v>
      </c>
      <c r="E20" s="134" t="s">
        <v>43</v>
      </c>
      <c r="F20" s="136">
        <v>386</v>
      </c>
    </row>
    <row r="21" spans="1:6" s="106" customFormat="1" ht="13.5" customHeight="1">
      <c r="A21" s="131">
        <v>10121</v>
      </c>
      <c r="B21" s="132" t="s">
        <v>25</v>
      </c>
      <c r="C21" s="133">
        <v>515</v>
      </c>
      <c r="D21" s="128">
        <v>2010202</v>
      </c>
      <c r="E21" s="134" t="s">
        <v>44</v>
      </c>
      <c r="F21" s="136">
        <v>20</v>
      </c>
    </row>
    <row r="22" spans="1:6" s="106" customFormat="1" ht="13.5" customHeight="1">
      <c r="A22" s="131">
        <v>10199</v>
      </c>
      <c r="B22" s="132" t="s">
        <v>26</v>
      </c>
      <c r="C22" s="133"/>
      <c r="D22" s="128">
        <v>2010203</v>
      </c>
      <c r="E22" s="137" t="s">
        <v>45</v>
      </c>
      <c r="F22" s="136"/>
    </row>
    <row r="23" spans="1:6" s="106" customFormat="1" ht="13.5" customHeight="1">
      <c r="A23" s="131">
        <v>103</v>
      </c>
      <c r="B23" s="132" t="s">
        <v>27</v>
      </c>
      <c r="C23" s="127">
        <f>SUM(C24:C31)</f>
        <v>35171</v>
      </c>
      <c r="D23" s="128">
        <v>2010204</v>
      </c>
      <c r="E23" s="137" t="s">
        <v>55</v>
      </c>
      <c r="F23" s="136">
        <v>53</v>
      </c>
    </row>
    <row r="24" spans="1:6" s="106" customFormat="1" ht="13.5" customHeight="1">
      <c r="A24" s="131">
        <v>10302</v>
      </c>
      <c r="B24" s="132" t="s">
        <v>28</v>
      </c>
      <c r="C24" s="133">
        <v>2682</v>
      </c>
      <c r="D24" s="128">
        <v>2010205</v>
      </c>
      <c r="E24" s="137" t="s">
        <v>56</v>
      </c>
      <c r="F24" s="136"/>
    </row>
    <row r="25" spans="1:6" s="106" customFormat="1" ht="13.5" customHeight="1">
      <c r="A25" s="131">
        <v>10304</v>
      </c>
      <c r="B25" s="132" t="s">
        <v>29</v>
      </c>
      <c r="C25" s="133">
        <v>1402</v>
      </c>
      <c r="D25" s="128">
        <v>2010206</v>
      </c>
      <c r="E25" s="137" t="s">
        <v>57</v>
      </c>
      <c r="F25" s="136"/>
    </row>
    <row r="26" spans="1:6" s="106" customFormat="1" ht="13.5" customHeight="1">
      <c r="A26" s="131">
        <v>10305</v>
      </c>
      <c r="B26" s="132" t="s">
        <v>30</v>
      </c>
      <c r="C26" s="133">
        <v>1885</v>
      </c>
      <c r="D26" s="128">
        <v>2010250</v>
      </c>
      <c r="E26" s="137" t="s">
        <v>52</v>
      </c>
      <c r="F26" s="136"/>
    </row>
    <row r="27" spans="1:6" s="106" customFormat="1" ht="13.5" customHeight="1">
      <c r="A27" s="131">
        <v>10306</v>
      </c>
      <c r="B27" s="132" t="s">
        <v>31</v>
      </c>
      <c r="C27" s="133"/>
      <c r="D27" s="128">
        <v>2010299</v>
      </c>
      <c r="E27" s="137" t="s">
        <v>58</v>
      </c>
      <c r="F27" s="136"/>
    </row>
    <row r="28" spans="1:6" s="106" customFormat="1" ht="13.5" customHeight="1">
      <c r="A28" s="131">
        <v>10307</v>
      </c>
      <c r="B28" s="132" t="s">
        <v>32</v>
      </c>
      <c r="C28" s="133">
        <v>28987</v>
      </c>
      <c r="D28" s="128">
        <v>20103</v>
      </c>
      <c r="E28" s="134" t="s">
        <v>59</v>
      </c>
      <c r="F28" s="135">
        <v>11683</v>
      </c>
    </row>
    <row r="29" spans="1:6" s="106" customFormat="1" ht="13.5" customHeight="1">
      <c r="A29" s="131">
        <v>10308</v>
      </c>
      <c r="B29" s="132" t="s">
        <v>33</v>
      </c>
      <c r="C29" s="133">
        <v>215</v>
      </c>
      <c r="D29" s="128">
        <v>2010301</v>
      </c>
      <c r="E29" s="134" t="s">
        <v>43</v>
      </c>
      <c r="F29" s="136">
        <v>7661</v>
      </c>
    </row>
    <row r="30" spans="1:6" s="106" customFormat="1" ht="13.5" customHeight="1">
      <c r="A30" s="138">
        <v>10309</v>
      </c>
      <c r="B30" s="139" t="s">
        <v>34</v>
      </c>
      <c r="C30" s="140"/>
      <c r="D30" s="128">
        <v>2010302</v>
      </c>
      <c r="E30" s="134" t="s">
        <v>44</v>
      </c>
      <c r="F30" s="136">
        <v>362</v>
      </c>
    </row>
    <row r="31" spans="1:6" s="106" customFormat="1" ht="13.5" customHeight="1">
      <c r="A31" s="138">
        <v>10399</v>
      </c>
      <c r="B31" s="139" t="s">
        <v>35</v>
      </c>
      <c r="C31" s="140"/>
      <c r="D31" s="128">
        <v>2010303</v>
      </c>
      <c r="E31" s="137" t="s">
        <v>45</v>
      </c>
      <c r="F31" s="136">
        <v>54</v>
      </c>
    </row>
    <row r="32" spans="1:6" s="106" customFormat="1" ht="13.5" customHeight="1">
      <c r="A32" s="141"/>
      <c r="B32" s="141" t="s">
        <v>36</v>
      </c>
      <c r="C32" s="142"/>
      <c r="D32" s="128">
        <v>2010304</v>
      </c>
      <c r="E32" s="137" t="s">
        <v>60</v>
      </c>
      <c r="F32" s="136"/>
    </row>
    <row r="33" spans="1:6" s="106" customFormat="1" ht="13.5" customHeight="1">
      <c r="A33" s="143" t="s">
        <v>37</v>
      </c>
      <c r="B33" s="144"/>
      <c r="C33" s="145">
        <f>C6+C23</f>
        <v>88518</v>
      </c>
      <c r="D33" s="128">
        <v>2010305</v>
      </c>
      <c r="E33" s="137" t="s">
        <v>61</v>
      </c>
      <c r="F33" s="136"/>
    </row>
    <row r="34" spans="4:6" s="106" customFormat="1" ht="13.5" customHeight="1">
      <c r="D34" s="128">
        <v>2010306</v>
      </c>
      <c r="E34" s="146" t="s">
        <v>62</v>
      </c>
      <c r="F34" s="136"/>
    </row>
    <row r="35" spans="4:6" s="106" customFormat="1" ht="13.5" customHeight="1">
      <c r="D35" s="128">
        <v>2010308</v>
      </c>
      <c r="E35" s="134" t="s">
        <v>63</v>
      </c>
      <c r="F35" s="136">
        <v>10</v>
      </c>
    </row>
    <row r="36" spans="4:6" s="106" customFormat="1" ht="13.5" customHeight="1">
      <c r="D36" s="128">
        <v>2010309</v>
      </c>
      <c r="E36" s="137" t="s">
        <v>64</v>
      </c>
      <c r="F36" s="136"/>
    </row>
    <row r="37" spans="4:6" s="106" customFormat="1" ht="13.5" customHeight="1">
      <c r="D37" s="128">
        <v>2010350</v>
      </c>
      <c r="E37" s="137" t="s">
        <v>52</v>
      </c>
      <c r="F37" s="136">
        <v>1621</v>
      </c>
    </row>
    <row r="38" spans="4:6" s="106" customFormat="1" ht="13.5" customHeight="1">
      <c r="D38" s="128">
        <v>2010399</v>
      </c>
      <c r="E38" s="137" t="s">
        <v>65</v>
      </c>
      <c r="F38" s="136">
        <v>1975</v>
      </c>
    </row>
    <row r="39" spans="4:6" s="106" customFormat="1" ht="13.5" customHeight="1">
      <c r="D39" s="128">
        <v>20104</v>
      </c>
      <c r="E39" s="134" t="s">
        <v>66</v>
      </c>
      <c r="F39" s="135">
        <v>975</v>
      </c>
    </row>
    <row r="40" spans="4:6" s="106" customFormat="1" ht="13.5" customHeight="1">
      <c r="D40" s="128">
        <v>2010401</v>
      </c>
      <c r="E40" s="134" t="s">
        <v>43</v>
      </c>
      <c r="F40" s="136">
        <v>546</v>
      </c>
    </row>
    <row r="41" spans="4:6" s="106" customFormat="1" ht="13.5" customHeight="1">
      <c r="D41" s="128">
        <v>2010402</v>
      </c>
      <c r="E41" s="134" t="s">
        <v>44</v>
      </c>
      <c r="F41" s="136">
        <v>12</v>
      </c>
    </row>
    <row r="42" spans="4:6" s="106" customFormat="1" ht="13.5" customHeight="1">
      <c r="D42" s="128">
        <v>2010403</v>
      </c>
      <c r="E42" s="137" t="s">
        <v>45</v>
      </c>
      <c r="F42" s="136"/>
    </row>
    <row r="43" spans="4:6" s="106" customFormat="1" ht="13.5" customHeight="1">
      <c r="D43" s="128">
        <v>2010404</v>
      </c>
      <c r="E43" s="137" t="s">
        <v>67</v>
      </c>
      <c r="F43" s="136"/>
    </row>
    <row r="44" spans="4:6" s="106" customFormat="1" ht="13.5" customHeight="1">
      <c r="D44" s="128">
        <v>2010405</v>
      </c>
      <c r="E44" s="137" t="s">
        <v>68</v>
      </c>
      <c r="F44" s="136"/>
    </row>
    <row r="45" spans="4:6" s="106" customFormat="1" ht="13.5" customHeight="1">
      <c r="D45" s="128">
        <v>2010406</v>
      </c>
      <c r="E45" s="134" t="s">
        <v>69</v>
      </c>
      <c r="F45" s="136"/>
    </row>
    <row r="46" spans="4:6" s="106" customFormat="1" ht="13.5" customHeight="1">
      <c r="D46" s="128">
        <v>2010407</v>
      </c>
      <c r="E46" s="134" t="s">
        <v>70</v>
      </c>
      <c r="F46" s="136"/>
    </row>
    <row r="47" spans="4:6" s="106" customFormat="1" ht="13.5" customHeight="1">
      <c r="D47" s="128">
        <v>2010408</v>
      </c>
      <c r="E47" s="134" t="s">
        <v>71</v>
      </c>
      <c r="F47" s="136"/>
    </row>
    <row r="48" spans="4:6" s="106" customFormat="1" ht="13.5" customHeight="1">
      <c r="D48" s="128">
        <v>2010450</v>
      </c>
      <c r="E48" s="134" t="s">
        <v>52</v>
      </c>
      <c r="F48" s="136">
        <v>417</v>
      </c>
    </row>
    <row r="49" spans="4:6" s="106" customFormat="1" ht="13.5" customHeight="1">
      <c r="D49" s="128">
        <v>2010499</v>
      </c>
      <c r="E49" s="137" t="s">
        <v>72</v>
      </c>
      <c r="F49" s="136"/>
    </row>
    <row r="50" spans="4:6" s="106" customFormat="1" ht="13.5" customHeight="1">
      <c r="D50" s="128">
        <v>20105</v>
      </c>
      <c r="E50" s="137" t="s">
        <v>73</v>
      </c>
      <c r="F50" s="135">
        <v>123</v>
      </c>
    </row>
    <row r="51" spans="4:6" s="106" customFormat="1" ht="13.5" customHeight="1">
      <c r="D51" s="128">
        <v>2010501</v>
      </c>
      <c r="E51" s="137" t="s">
        <v>43</v>
      </c>
      <c r="F51" s="136">
        <v>90</v>
      </c>
    </row>
    <row r="52" spans="4:6" s="106" customFormat="1" ht="13.5" customHeight="1">
      <c r="D52" s="128">
        <v>2010502</v>
      </c>
      <c r="E52" s="129" t="s">
        <v>44</v>
      </c>
      <c r="F52" s="136">
        <v>33</v>
      </c>
    </row>
    <row r="53" spans="4:6" s="106" customFormat="1" ht="13.5" customHeight="1">
      <c r="D53" s="128">
        <v>2010503</v>
      </c>
      <c r="E53" s="134" t="s">
        <v>45</v>
      </c>
      <c r="F53" s="136"/>
    </row>
    <row r="54" spans="4:6" s="106" customFormat="1" ht="13.5" customHeight="1">
      <c r="D54" s="128">
        <v>2010504</v>
      </c>
      <c r="E54" s="134" t="s">
        <v>74</v>
      </c>
      <c r="F54" s="136"/>
    </row>
    <row r="55" spans="4:6" s="106" customFormat="1" ht="13.5" customHeight="1">
      <c r="D55" s="128">
        <v>2010505</v>
      </c>
      <c r="E55" s="134" t="s">
        <v>75</v>
      </c>
      <c r="F55" s="136"/>
    </row>
    <row r="56" spans="4:6" s="106" customFormat="1" ht="13.5" customHeight="1">
      <c r="D56" s="128">
        <v>2010506</v>
      </c>
      <c r="E56" s="137" t="s">
        <v>76</v>
      </c>
      <c r="F56" s="136"/>
    </row>
    <row r="57" spans="4:6" s="106" customFormat="1" ht="13.5" customHeight="1">
      <c r="D57" s="128">
        <v>2010507</v>
      </c>
      <c r="E57" s="137" t="s">
        <v>77</v>
      </c>
      <c r="F57" s="136"/>
    </row>
    <row r="58" spans="4:6" s="106" customFormat="1" ht="13.5" customHeight="1">
      <c r="D58" s="128">
        <v>2010508</v>
      </c>
      <c r="E58" s="137" t="s">
        <v>78</v>
      </c>
      <c r="F58" s="136"/>
    </row>
    <row r="59" spans="4:6" s="106" customFormat="1" ht="13.5" customHeight="1">
      <c r="D59" s="128">
        <v>2010550</v>
      </c>
      <c r="E59" s="134" t="s">
        <v>52</v>
      </c>
      <c r="F59" s="136"/>
    </row>
    <row r="60" spans="4:6" s="106" customFormat="1" ht="13.5" customHeight="1">
      <c r="D60" s="128">
        <v>2010599</v>
      </c>
      <c r="E60" s="137" t="s">
        <v>79</v>
      </c>
      <c r="F60" s="136"/>
    </row>
    <row r="61" spans="4:6" s="106" customFormat="1" ht="13.5" customHeight="1">
      <c r="D61" s="128">
        <v>20106</v>
      </c>
      <c r="E61" s="146" t="s">
        <v>80</v>
      </c>
      <c r="F61" s="135">
        <v>1438</v>
      </c>
    </row>
    <row r="62" spans="4:6" s="106" customFormat="1" ht="13.5" customHeight="1">
      <c r="D62" s="128">
        <v>2010601</v>
      </c>
      <c r="E62" s="137" t="s">
        <v>43</v>
      </c>
      <c r="F62" s="136">
        <v>296</v>
      </c>
    </row>
    <row r="63" spans="4:6" s="106" customFormat="1" ht="13.5" customHeight="1">
      <c r="D63" s="128">
        <v>2010602</v>
      </c>
      <c r="E63" s="129" t="s">
        <v>44</v>
      </c>
      <c r="F63" s="136">
        <v>215</v>
      </c>
    </row>
    <row r="64" spans="4:6" s="106" customFormat="1" ht="13.5" customHeight="1">
      <c r="D64" s="128">
        <v>2010603</v>
      </c>
      <c r="E64" s="129" t="s">
        <v>45</v>
      </c>
      <c r="F64" s="136"/>
    </row>
    <row r="65" spans="4:6" s="106" customFormat="1" ht="13.5" customHeight="1">
      <c r="D65" s="128">
        <v>2010604</v>
      </c>
      <c r="E65" s="129" t="s">
        <v>81</v>
      </c>
      <c r="F65" s="136"/>
    </row>
    <row r="66" spans="4:6" s="106" customFormat="1" ht="13.5" customHeight="1">
      <c r="D66" s="128">
        <v>2010605</v>
      </c>
      <c r="E66" s="129" t="s">
        <v>82</v>
      </c>
      <c r="F66" s="136"/>
    </row>
    <row r="67" spans="4:6" s="106" customFormat="1" ht="13.5" customHeight="1">
      <c r="D67" s="128">
        <v>2010606</v>
      </c>
      <c r="E67" s="129" t="s">
        <v>83</v>
      </c>
      <c r="F67" s="136"/>
    </row>
    <row r="68" spans="4:6" s="106" customFormat="1" ht="13.5" customHeight="1">
      <c r="D68" s="128">
        <v>2010607</v>
      </c>
      <c r="E68" s="134" t="s">
        <v>84</v>
      </c>
      <c r="F68" s="136"/>
    </row>
    <row r="69" spans="4:6" s="106" customFormat="1" ht="13.5" customHeight="1">
      <c r="D69" s="128">
        <v>2010608</v>
      </c>
      <c r="E69" s="137" t="s">
        <v>85</v>
      </c>
      <c r="F69" s="136"/>
    </row>
    <row r="70" spans="4:6" s="106" customFormat="1" ht="13.5" customHeight="1">
      <c r="D70" s="128">
        <v>2010650</v>
      </c>
      <c r="E70" s="137" t="s">
        <v>52</v>
      </c>
      <c r="F70" s="136">
        <v>708</v>
      </c>
    </row>
    <row r="71" spans="4:6" s="106" customFormat="1" ht="13.5" customHeight="1">
      <c r="D71" s="128">
        <v>2010699</v>
      </c>
      <c r="E71" s="137" t="s">
        <v>86</v>
      </c>
      <c r="F71" s="136">
        <v>219</v>
      </c>
    </row>
    <row r="72" spans="4:6" s="106" customFormat="1" ht="13.5" customHeight="1">
      <c r="D72" s="128">
        <v>20107</v>
      </c>
      <c r="E72" s="134" t="s">
        <v>87</v>
      </c>
      <c r="F72" s="135">
        <v>1800</v>
      </c>
    </row>
    <row r="73" spans="4:6" s="106" customFormat="1" ht="13.5" customHeight="1">
      <c r="D73" s="128">
        <v>2010701</v>
      </c>
      <c r="E73" s="134" t="s">
        <v>43</v>
      </c>
      <c r="F73" s="136"/>
    </row>
    <row r="74" spans="4:6" s="106" customFormat="1" ht="13.5" customHeight="1">
      <c r="D74" s="128">
        <v>2010702</v>
      </c>
      <c r="E74" s="134" t="s">
        <v>44</v>
      </c>
      <c r="F74" s="136"/>
    </row>
    <row r="75" spans="4:6" s="106" customFormat="1" ht="13.5" customHeight="1">
      <c r="D75" s="128">
        <v>2010703</v>
      </c>
      <c r="E75" s="137" t="s">
        <v>45</v>
      </c>
      <c r="F75" s="136"/>
    </row>
    <row r="76" spans="4:6" s="106" customFormat="1" ht="13.5" customHeight="1">
      <c r="D76" s="128">
        <v>2010709</v>
      </c>
      <c r="E76" s="134" t="s">
        <v>84</v>
      </c>
      <c r="F76" s="136"/>
    </row>
    <row r="77" spans="4:6" s="106" customFormat="1" ht="13.5" customHeight="1">
      <c r="D77" s="128">
        <v>2010710</v>
      </c>
      <c r="E77" s="137" t="s">
        <v>88</v>
      </c>
      <c r="F77" s="136"/>
    </row>
    <row r="78" spans="4:6" s="106" customFormat="1" ht="13.5" customHeight="1">
      <c r="D78" s="128">
        <v>2010750</v>
      </c>
      <c r="E78" s="137" t="s">
        <v>52</v>
      </c>
      <c r="F78" s="136"/>
    </row>
    <row r="79" spans="4:6" s="106" customFormat="1" ht="13.5" customHeight="1">
      <c r="D79" s="128">
        <v>2010799</v>
      </c>
      <c r="E79" s="137" t="s">
        <v>89</v>
      </c>
      <c r="F79" s="136">
        <v>1800</v>
      </c>
    </row>
    <row r="80" spans="4:6" s="106" customFormat="1" ht="13.5" customHeight="1">
      <c r="D80" s="128">
        <v>20108</v>
      </c>
      <c r="E80" s="137" t="s">
        <v>90</v>
      </c>
      <c r="F80" s="135">
        <v>209</v>
      </c>
    </row>
    <row r="81" spans="4:6" s="106" customFormat="1" ht="13.5" customHeight="1">
      <c r="D81" s="128">
        <v>2010801</v>
      </c>
      <c r="E81" s="134" t="s">
        <v>43</v>
      </c>
      <c r="F81" s="136">
        <v>166</v>
      </c>
    </row>
    <row r="82" spans="4:6" s="106" customFormat="1" ht="13.5" customHeight="1">
      <c r="D82" s="128">
        <v>2010802</v>
      </c>
      <c r="E82" s="134" t="s">
        <v>44</v>
      </c>
      <c r="F82" s="136">
        <v>43</v>
      </c>
    </row>
    <row r="83" spans="4:6" s="106" customFormat="1" ht="13.5" customHeight="1">
      <c r="D83" s="128">
        <v>2010803</v>
      </c>
      <c r="E83" s="134" t="s">
        <v>45</v>
      </c>
      <c r="F83" s="136"/>
    </row>
    <row r="84" spans="4:6" s="106" customFormat="1" ht="13.5" customHeight="1">
      <c r="D84" s="128">
        <v>2010804</v>
      </c>
      <c r="E84" s="147" t="s">
        <v>91</v>
      </c>
      <c r="F84" s="136"/>
    </row>
    <row r="85" spans="4:6" s="106" customFormat="1" ht="13.5" customHeight="1">
      <c r="D85" s="128">
        <v>2010805</v>
      </c>
      <c r="E85" s="137" t="s">
        <v>92</v>
      </c>
      <c r="F85" s="136"/>
    </row>
    <row r="86" spans="4:6" s="106" customFormat="1" ht="13.5" customHeight="1">
      <c r="D86" s="128">
        <v>2010806</v>
      </c>
      <c r="E86" s="137" t="s">
        <v>84</v>
      </c>
      <c r="F86" s="136"/>
    </row>
    <row r="87" spans="4:6" s="106" customFormat="1" ht="13.5" customHeight="1">
      <c r="D87" s="128">
        <v>2010850</v>
      </c>
      <c r="E87" s="137" t="s">
        <v>52</v>
      </c>
      <c r="F87" s="136"/>
    </row>
    <row r="88" spans="4:6" s="106" customFormat="1" ht="13.5" customHeight="1">
      <c r="D88" s="128">
        <v>2010899</v>
      </c>
      <c r="E88" s="129" t="s">
        <v>93</v>
      </c>
      <c r="F88" s="136"/>
    </row>
    <row r="89" spans="4:6" s="106" customFormat="1" ht="13.5" customHeight="1">
      <c r="D89" s="128">
        <v>20109</v>
      </c>
      <c r="E89" s="134" t="s">
        <v>94</v>
      </c>
      <c r="F89" s="148"/>
    </row>
    <row r="90" spans="4:6" s="106" customFormat="1" ht="13.5" customHeight="1">
      <c r="D90" s="128">
        <v>2010901</v>
      </c>
      <c r="E90" s="134" t="s">
        <v>43</v>
      </c>
      <c r="F90" s="136"/>
    </row>
    <row r="91" spans="4:6" s="106" customFormat="1" ht="13.5" customHeight="1">
      <c r="D91" s="128">
        <v>2010902</v>
      </c>
      <c r="E91" s="137" t="s">
        <v>44</v>
      </c>
      <c r="F91" s="136"/>
    </row>
    <row r="92" spans="4:6" s="106" customFormat="1" ht="13.5" customHeight="1">
      <c r="D92" s="128">
        <v>2010903</v>
      </c>
      <c r="E92" s="137" t="s">
        <v>45</v>
      </c>
      <c r="F92" s="136"/>
    </row>
    <row r="93" spans="4:6" s="106" customFormat="1" ht="13.5" customHeight="1">
      <c r="D93" s="128">
        <v>2010905</v>
      </c>
      <c r="E93" s="134" t="s">
        <v>95</v>
      </c>
      <c r="F93" s="136"/>
    </row>
    <row r="94" spans="4:6" s="106" customFormat="1" ht="13.5" customHeight="1">
      <c r="D94" s="128">
        <v>2010907</v>
      </c>
      <c r="E94" s="134" t="s">
        <v>96</v>
      </c>
      <c r="F94" s="136"/>
    </row>
    <row r="95" spans="4:6" s="106" customFormat="1" ht="13.5" customHeight="1">
      <c r="D95" s="128">
        <v>2010908</v>
      </c>
      <c r="E95" s="134" t="s">
        <v>84</v>
      </c>
      <c r="F95" s="136"/>
    </row>
    <row r="96" spans="4:6" s="106" customFormat="1" ht="13.5" customHeight="1">
      <c r="D96" s="128">
        <v>2010909</v>
      </c>
      <c r="E96" s="134" t="s">
        <v>97</v>
      </c>
      <c r="F96" s="136"/>
    </row>
    <row r="97" spans="4:6" s="106" customFormat="1" ht="13.5" customHeight="1">
      <c r="D97" s="128">
        <v>2010910</v>
      </c>
      <c r="E97" s="134" t="s">
        <v>98</v>
      </c>
      <c r="F97" s="136"/>
    </row>
    <row r="98" spans="4:6" s="106" customFormat="1" ht="13.5" customHeight="1">
      <c r="D98" s="128">
        <v>2010911</v>
      </c>
      <c r="E98" s="134" t="s">
        <v>99</v>
      </c>
      <c r="F98" s="136"/>
    </row>
    <row r="99" spans="4:6" s="106" customFormat="1" ht="13.5" customHeight="1">
      <c r="D99" s="128">
        <v>2010912</v>
      </c>
      <c r="E99" s="134" t="s">
        <v>100</v>
      </c>
      <c r="F99" s="136"/>
    </row>
    <row r="100" spans="4:6" s="106" customFormat="1" ht="13.5" customHeight="1">
      <c r="D100" s="128">
        <v>2010950</v>
      </c>
      <c r="E100" s="137" t="s">
        <v>52</v>
      </c>
      <c r="F100" s="136"/>
    </row>
    <row r="101" spans="4:6" s="106" customFormat="1" ht="13.5" customHeight="1">
      <c r="D101" s="128">
        <v>2010999</v>
      </c>
      <c r="E101" s="137" t="s">
        <v>101</v>
      </c>
      <c r="F101" s="136"/>
    </row>
    <row r="102" spans="4:6" s="106" customFormat="1" ht="13.5" customHeight="1">
      <c r="D102" s="128">
        <v>20111</v>
      </c>
      <c r="E102" s="149" t="s">
        <v>102</v>
      </c>
      <c r="F102" s="148">
        <v>1132</v>
      </c>
    </row>
    <row r="103" spans="4:6" s="106" customFormat="1" ht="13.5" customHeight="1">
      <c r="D103" s="128">
        <v>2011101</v>
      </c>
      <c r="E103" s="134" t="s">
        <v>43</v>
      </c>
      <c r="F103" s="136">
        <v>924</v>
      </c>
    </row>
    <row r="104" spans="4:6" s="106" customFormat="1" ht="13.5" customHeight="1">
      <c r="D104" s="128">
        <v>2011102</v>
      </c>
      <c r="E104" s="134" t="s">
        <v>44</v>
      </c>
      <c r="F104" s="136">
        <v>208</v>
      </c>
    </row>
    <row r="105" spans="4:6" s="106" customFormat="1" ht="13.5" customHeight="1">
      <c r="D105" s="128">
        <v>2011103</v>
      </c>
      <c r="E105" s="134" t="s">
        <v>45</v>
      </c>
      <c r="F105" s="136"/>
    </row>
    <row r="106" spans="4:6" s="106" customFormat="1" ht="13.5" customHeight="1">
      <c r="D106" s="128">
        <v>2011104</v>
      </c>
      <c r="E106" s="137" t="s">
        <v>103</v>
      </c>
      <c r="F106" s="136"/>
    </row>
    <row r="107" spans="4:6" s="106" customFormat="1" ht="13.5" customHeight="1">
      <c r="D107" s="128">
        <v>2011105</v>
      </c>
      <c r="E107" s="137" t="s">
        <v>104</v>
      </c>
      <c r="F107" s="136"/>
    </row>
    <row r="108" spans="4:6" s="106" customFormat="1" ht="13.5" customHeight="1">
      <c r="D108" s="128">
        <v>2011106</v>
      </c>
      <c r="E108" s="137" t="s">
        <v>105</v>
      </c>
      <c r="F108" s="136"/>
    </row>
    <row r="109" spans="4:6" s="106" customFormat="1" ht="13.5" customHeight="1">
      <c r="D109" s="128">
        <v>2011150</v>
      </c>
      <c r="E109" s="134" t="s">
        <v>52</v>
      </c>
      <c r="F109" s="136"/>
    </row>
    <row r="110" spans="4:6" s="106" customFormat="1" ht="13.5" customHeight="1">
      <c r="D110" s="128">
        <v>2011199</v>
      </c>
      <c r="E110" s="134" t="s">
        <v>106</v>
      </c>
      <c r="F110" s="136"/>
    </row>
    <row r="111" spans="4:6" s="106" customFormat="1" ht="13.5" customHeight="1">
      <c r="D111" s="128">
        <v>20113</v>
      </c>
      <c r="E111" s="129" t="s">
        <v>107</v>
      </c>
      <c r="F111" s="148">
        <v>306</v>
      </c>
    </row>
    <row r="112" spans="4:6" s="106" customFormat="1" ht="13.5" customHeight="1">
      <c r="D112" s="128">
        <v>2011301</v>
      </c>
      <c r="E112" s="134" t="s">
        <v>43</v>
      </c>
      <c r="F112" s="136">
        <v>43</v>
      </c>
    </row>
    <row r="113" spans="4:6" s="106" customFormat="1" ht="13.5" customHeight="1">
      <c r="D113" s="128">
        <v>2011302</v>
      </c>
      <c r="E113" s="134" t="s">
        <v>44</v>
      </c>
      <c r="F113" s="136"/>
    </row>
    <row r="114" spans="4:6" s="106" customFormat="1" ht="13.5" customHeight="1">
      <c r="D114" s="128">
        <v>2011303</v>
      </c>
      <c r="E114" s="134" t="s">
        <v>45</v>
      </c>
      <c r="F114" s="136"/>
    </row>
    <row r="115" spans="4:6" s="106" customFormat="1" ht="13.5" customHeight="1">
      <c r="D115" s="128">
        <v>2011304</v>
      </c>
      <c r="E115" s="137" t="s">
        <v>108</v>
      </c>
      <c r="F115" s="136"/>
    </row>
    <row r="116" spans="4:6" s="106" customFormat="1" ht="13.5" customHeight="1">
      <c r="D116" s="128">
        <v>2011305</v>
      </c>
      <c r="E116" s="137" t="s">
        <v>109</v>
      </c>
      <c r="F116" s="136"/>
    </row>
    <row r="117" spans="4:6" s="106" customFormat="1" ht="13.5" customHeight="1">
      <c r="D117" s="128">
        <v>2011306</v>
      </c>
      <c r="E117" s="137" t="s">
        <v>110</v>
      </c>
      <c r="F117" s="136"/>
    </row>
    <row r="118" spans="4:6" s="106" customFormat="1" ht="13.5" customHeight="1">
      <c r="D118" s="128">
        <v>2011307</v>
      </c>
      <c r="E118" s="134" t="s">
        <v>111</v>
      </c>
      <c r="F118" s="136"/>
    </row>
    <row r="119" spans="4:6" s="106" customFormat="1" ht="13.5" customHeight="1">
      <c r="D119" s="128">
        <v>2011308</v>
      </c>
      <c r="E119" s="134" t="s">
        <v>112</v>
      </c>
      <c r="F119" s="136">
        <v>246</v>
      </c>
    </row>
    <row r="120" spans="4:6" s="106" customFormat="1" ht="13.5" customHeight="1">
      <c r="D120" s="128">
        <v>2011350</v>
      </c>
      <c r="E120" s="134" t="s">
        <v>52</v>
      </c>
      <c r="F120" s="136">
        <v>17</v>
      </c>
    </row>
    <row r="121" spans="4:6" s="106" customFormat="1" ht="13.5" customHeight="1">
      <c r="D121" s="128">
        <v>2011399</v>
      </c>
      <c r="E121" s="137" t="s">
        <v>113</v>
      </c>
      <c r="F121" s="136"/>
    </row>
    <row r="122" spans="4:6" s="106" customFormat="1" ht="13.5" customHeight="1">
      <c r="D122" s="128">
        <v>20114</v>
      </c>
      <c r="E122" s="137" t="s">
        <v>114</v>
      </c>
      <c r="F122" s="148"/>
    </row>
    <row r="123" spans="4:6" s="106" customFormat="1" ht="13.5" customHeight="1">
      <c r="D123" s="128">
        <v>2011401</v>
      </c>
      <c r="E123" s="137" t="s">
        <v>43</v>
      </c>
      <c r="F123" s="136"/>
    </row>
    <row r="124" spans="4:6" s="106" customFormat="1" ht="13.5" customHeight="1">
      <c r="D124" s="128">
        <v>2011402</v>
      </c>
      <c r="E124" s="129" t="s">
        <v>44</v>
      </c>
      <c r="F124" s="136"/>
    </row>
    <row r="125" spans="4:6" s="106" customFormat="1" ht="13.5" customHeight="1">
      <c r="D125" s="128">
        <v>2011403</v>
      </c>
      <c r="E125" s="134" t="s">
        <v>45</v>
      </c>
      <c r="F125" s="136"/>
    </row>
    <row r="126" spans="4:6" s="106" customFormat="1" ht="13.5" customHeight="1">
      <c r="D126" s="128">
        <v>2011404</v>
      </c>
      <c r="E126" s="134" t="s">
        <v>115</v>
      </c>
      <c r="F126" s="136"/>
    </row>
    <row r="127" spans="4:6" s="106" customFormat="1" ht="13.5" customHeight="1">
      <c r="D127" s="128">
        <v>2011405</v>
      </c>
      <c r="E127" s="134" t="s">
        <v>116</v>
      </c>
      <c r="F127" s="136"/>
    </row>
    <row r="128" spans="4:6" s="106" customFormat="1" ht="13.5" customHeight="1">
      <c r="D128" s="128">
        <v>2011408</v>
      </c>
      <c r="E128" s="137" t="s">
        <v>117</v>
      </c>
      <c r="F128" s="136"/>
    </row>
    <row r="129" spans="4:6" s="106" customFormat="1" ht="13.5" customHeight="1">
      <c r="D129" s="128">
        <v>2011409</v>
      </c>
      <c r="E129" s="134" t="s">
        <v>118</v>
      </c>
      <c r="F129" s="136"/>
    </row>
    <row r="130" spans="4:6" s="106" customFormat="1" ht="13.5" customHeight="1">
      <c r="D130" s="128">
        <v>2011410</v>
      </c>
      <c r="E130" s="134" t="s">
        <v>119</v>
      </c>
      <c r="F130" s="136"/>
    </row>
    <row r="131" spans="4:6" s="106" customFormat="1" ht="13.5" customHeight="1">
      <c r="D131" s="128">
        <v>2011411</v>
      </c>
      <c r="E131" s="134" t="s">
        <v>120</v>
      </c>
      <c r="F131" s="136"/>
    </row>
    <row r="132" spans="4:6" s="106" customFormat="1" ht="13.5" customHeight="1">
      <c r="D132" s="128">
        <v>2011450</v>
      </c>
      <c r="E132" s="134" t="s">
        <v>52</v>
      </c>
      <c r="F132" s="136"/>
    </row>
    <row r="133" spans="4:6" s="106" customFormat="1" ht="13.5" customHeight="1">
      <c r="D133" s="128">
        <v>2011499</v>
      </c>
      <c r="E133" s="134" t="s">
        <v>121</v>
      </c>
      <c r="F133" s="136"/>
    </row>
    <row r="134" spans="4:6" s="106" customFormat="1" ht="13.5" customHeight="1">
      <c r="D134" s="128">
        <v>20123</v>
      </c>
      <c r="E134" s="134" t="s">
        <v>122</v>
      </c>
      <c r="F134" s="148"/>
    </row>
    <row r="135" spans="4:6" s="106" customFormat="1" ht="13.5" customHeight="1">
      <c r="D135" s="128">
        <v>2012301</v>
      </c>
      <c r="E135" s="134" t="s">
        <v>43</v>
      </c>
      <c r="F135" s="136"/>
    </row>
    <row r="136" spans="4:6" s="106" customFormat="1" ht="13.5" customHeight="1">
      <c r="D136" s="128">
        <v>2012302</v>
      </c>
      <c r="E136" s="134" t="s">
        <v>44</v>
      </c>
      <c r="F136" s="136"/>
    </row>
    <row r="137" spans="4:6" s="106" customFormat="1" ht="13.5" customHeight="1">
      <c r="D137" s="128">
        <v>2012303</v>
      </c>
      <c r="E137" s="137" t="s">
        <v>45</v>
      </c>
      <c r="F137" s="136"/>
    </row>
    <row r="138" spans="4:6" s="106" customFormat="1" ht="13.5" customHeight="1">
      <c r="D138" s="128">
        <v>2012304</v>
      </c>
      <c r="E138" s="137" t="s">
        <v>123</v>
      </c>
      <c r="F138" s="136"/>
    </row>
    <row r="139" spans="4:6" s="106" customFormat="1" ht="13.5" customHeight="1">
      <c r="D139" s="128">
        <v>2012350</v>
      </c>
      <c r="E139" s="137" t="s">
        <v>52</v>
      </c>
      <c r="F139" s="136"/>
    </row>
    <row r="140" spans="4:6" s="106" customFormat="1" ht="13.5" customHeight="1">
      <c r="D140" s="128">
        <v>2012399</v>
      </c>
      <c r="E140" s="129" t="s">
        <v>124</v>
      </c>
      <c r="F140" s="136"/>
    </row>
    <row r="141" spans="4:6" s="106" customFormat="1" ht="13.5" customHeight="1">
      <c r="D141" s="128">
        <v>20125</v>
      </c>
      <c r="E141" s="134" t="s">
        <v>125</v>
      </c>
      <c r="F141" s="148"/>
    </row>
    <row r="142" spans="4:6" s="106" customFormat="1" ht="13.5" customHeight="1">
      <c r="D142" s="128">
        <v>2012501</v>
      </c>
      <c r="E142" s="134" t="s">
        <v>43</v>
      </c>
      <c r="F142" s="136"/>
    </row>
    <row r="143" spans="4:6" s="106" customFormat="1" ht="13.5" customHeight="1">
      <c r="D143" s="128">
        <v>2012502</v>
      </c>
      <c r="E143" s="137" t="s">
        <v>44</v>
      </c>
      <c r="F143" s="136"/>
    </row>
    <row r="144" spans="4:6" s="106" customFormat="1" ht="13.5" customHeight="1">
      <c r="D144" s="128">
        <v>2012503</v>
      </c>
      <c r="E144" s="137" t="s">
        <v>45</v>
      </c>
      <c r="F144" s="136"/>
    </row>
    <row r="145" spans="4:6" s="106" customFormat="1" ht="13.5" customHeight="1">
      <c r="D145" s="128">
        <v>2012504</v>
      </c>
      <c r="E145" s="137" t="s">
        <v>126</v>
      </c>
      <c r="F145" s="136"/>
    </row>
    <row r="146" spans="4:6" s="106" customFormat="1" ht="13.5" customHeight="1">
      <c r="D146" s="128">
        <v>2012505</v>
      </c>
      <c r="E146" s="129" t="s">
        <v>127</v>
      </c>
      <c r="F146" s="136"/>
    </row>
    <row r="147" spans="4:6" s="106" customFormat="1" ht="13.5" customHeight="1">
      <c r="D147" s="128">
        <v>2012550</v>
      </c>
      <c r="E147" s="134" t="s">
        <v>52</v>
      </c>
      <c r="F147" s="136"/>
    </row>
    <row r="148" spans="4:6" s="106" customFormat="1" ht="13.5" customHeight="1">
      <c r="D148" s="128">
        <v>2012599</v>
      </c>
      <c r="E148" s="134" t="s">
        <v>128</v>
      </c>
      <c r="F148" s="136"/>
    </row>
    <row r="149" spans="4:6" s="106" customFormat="1" ht="13.5" customHeight="1">
      <c r="D149" s="128">
        <v>20126</v>
      </c>
      <c r="E149" s="137" t="s">
        <v>129</v>
      </c>
      <c r="F149" s="148"/>
    </row>
    <row r="150" spans="4:6" s="106" customFormat="1" ht="13.5" customHeight="1">
      <c r="D150" s="128">
        <v>2012601</v>
      </c>
      <c r="E150" s="137" t="s">
        <v>43</v>
      </c>
      <c r="F150" s="136"/>
    </row>
    <row r="151" spans="4:6" s="106" customFormat="1" ht="13.5" customHeight="1">
      <c r="D151" s="128">
        <v>2012602</v>
      </c>
      <c r="E151" s="137" t="s">
        <v>44</v>
      </c>
      <c r="F151" s="136"/>
    </row>
    <row r="152" spans="4:6" s="106" customFormat="1" ht="13.5" customHeight="1">
      <c r="D152" s="128">
        <v>2012603</v>
      </c>
      <c r="E152" s="134" t="s">
        <v>45</v>
      </c>
      <c r="F152" s="136"/>
    </row>
    <row r="153" spans="4:6" s="106" customFormat="1" ht="13.5" customHeight="1">
      <c r="D153" s="128">
        <v>2012604</v>
      </c>
      <c r="E153" s="146" t="s">
        <v>130</v>
      </c>
      <c r="F153" s="136"/>
    </row>
    <row r="154" spans="4:6" s="106" customFormat="1" ht="13.5" customHeight="1">
      <c r="D154" s="128">
        <v>2012699</v>
      </c>
      <c r="E154" s="134" t="s">
        <v>131</v>
      </c>
      <c r="F154" s="136"/>
    </row>
    <row r="155" spans="4:6" s="106" customFormat="1" ht="13.5" customHeight="1">
      <c r="D155" s="128">
        <v>20128</v>
      </c>
      <c r="E155" s="137" t="s">
        <v>132</v>
      </c>
      <c r="F155" s="148">
        <v>52</v>
      </c>
    </row>
    <row r="156" spans="4:6" s="106" customFormat="1" ht="13.5" customHeight="1">
      <c r="D156" s="128">
        <v>2012801</v>
      </c>
      <c r="E156" s="137" t="s">
        <v>43</v>
      </c>
      <c r="F156" s="136">
        <v>48</v>
      </c>
    </row>
    <row r="157" spans="4:6" s="106" customFormat="1" ht="13.5" customHeight="1">
      <c r="D157" s="128">
        <v>2012802</v>
      </c>
      <c r="E157" s="137" t="s">
        <v>44</v>
      </c>
      <c r="F157" s="136">
        <v>4</v>
      </c>
    </row>
    <row r="158" spans="4:6" s="106" customFormat="1" ht="13.5" customHeight="1">
      <c r="D158" s="128">
        <v>2012803</v>
      </c>
      <c r="E158" s="129" t="s">
        <v>45</v>
      </c>
      <c r="F158" s="136"/>
    </row>
    <row r="159" spans="4:6" s="106" customFormat="1" ht="13.5" customHeight="1">
      <c r="D159" s="128">
        <v>2012804</v>
      </c>
      <c r="E159" s="134" t="s">
        <v>57</v>
      </c>
      <c r="F159" s="136"/>
    </row>
    <row r="160" spans="4:6" s="106" customFormat="1" ht="13.5" customHeight="1">
      <c r="D160" s="128">
        <v>2012850</v>
      </c>
      <c r="E160" s="134" t="s">
        <v>52</v>
      </c>
      <c r="F160" s="136"/>
    </row>
    <row r="161" spans="4:6" s="106" customFormat="1" ht="13.5" customHeight="1">
      <c r="D161" s="128">
        <v>2012899</v>
      </c>
      <c r="E161" s="134" t="s">
        <v>133</v>
      </c>
      <c r="F161" s="136"/>
    </row>
    <row r="162" spans="4:6" s="106" customFormat="1" ht="13.5" customHeight="1">
      <c r="D162" s="128">
        <v>20129</v>
      </c>
      <c r="E162" s="137" t="s">
        <v>134</v>
      </c>
      <c r="F162" s="135">
        <v>284</v>
      </c>
    </row>
    <row r="163" spans="4:6" s="106" customFormat="1" ht="13.5" customHeight="1">
      <c r="D163" s="128">
        <v>2012901</v>
      </c>
      <c r="E163" s="137" t="s">
        <v>43</v>
      </c>
      <c r="F163" s="136">
        <v>248</v>
      </c>
    </row>
    <row r="164" spans="4:6" s="106" customFormat="1" ht="13.5" customHeight="1">
      <c r="D164" s="128">
        <v>2012902</v>
      </c>
      <c r="E164" s="137" t="s">
        <v>44</v>
      </c>
      <c r="F164" s="136">
        <v>36</v>
      </c>
    </row>
    <row r="165" spans="4:6" s="106" customFormat="1" ht="13.5" customHeight="1">
      <c r="D165" s="128">
        <v>2012903</v>
      </c>
      <c r="E165" s="134" t="s">
        <v>45</v>
      </c>
      <c r="F165" s="136"/>
    </row>
    <row r="166" spans="4:6" s="106" customFormat="1" ht="13.5" customHeight="1">
      <c r="D166" s="128">
        <v>2012906</v>
      </c>
      <c r="E166" s="134" t="s">
        <v>135</v>
      </c>
      <c r="F166" s="136"/>
    </row>
    <row r="167" spans="4:6" s="106" customFormat="1" ht="13.5" customHeight="1">
      <c r="D167" s="128">
        <v>2012950</v>
      </c>
      <c r="E167" s="137" t="s">
        <v>52</v>
      </c>
      <c r="F167" s="136"/>
    </row>
    <row r="168" spans="4:6" s="106" customFormat="1" ht="13.5" customHeight="1">
      <c r="D168" s="128">
        <v>2012999</v>
      </c>
      <c r="E168" s="137" t="s">
        <v>136</v>
      </c>
      <c r="F168" s="136"/>
    </row>
    <row r="169" spans="4:6" s="106" customFormat="1" ht="13.5" customHeight="1">
      <c r="D169" s="128">
        <v>20131</v>
      </c>
      <c r="E169" s="137" t="s">
        <v>137</v>
      </c>
      <c r="F169" s="148">
        <v>807</v>
      </c>
    </row>
    <row r="170" spans="4:6" s="106" customFormat="1" ht="13.5" customHeight="1">
      <c r="D170" s="128">
        <v>2013101</v>
      </c>
      <c r="E170" s="137" t="s">
        <v>43</v>
      </c>
      <c r="F170" s="136">
        <v>359</v>
      </c>
    </row>
    <row r="171" spans="4:6" s="106" customFormat="1" ht="13.5" customHeight="1">
      <c r="D171" s="128">
        <v>2013102</v>
      </c>
      <c r="E171" s="134" t="s">
        <v>44</v>
      </c>
      <c r="F171" s="136">
        <v>111</v>
      </c>
    </row>
    <row r="172" spans="4:6" s="106" customFormat="1" ht="13.5" customHeight="1">
      <c r="D172" s="128">
        <v>2013103</v>
      </c>
      <c r="E172" s="134" t="s">
        <v>45</v>
      </c>
      <c r="F172" s="136"/>
    </row>
    <row r="173" spans="4:6" s="106" customFormat="1" ht="13.5" customHeight="1">
      <c r="D173" s="128">
        <v>2013105</v>
      </c>
      <c r="E173" s="134" t="s">
        <v>138</v>
      </c>
      <c r="F173" s="136"/>
    </row>
    <row r="174" spans="4:6" s="106" customFormat="1" ht="13.5" customHeight="1">
      <c r="D174" s="128">
        <v>2013150</v>
      </c>
      <c r="E174" s="137" t="s">
        <v>52</v>
      </c>
      <c r="F174" s="136">
        <v>306</v>
      </c>
    </row>
    <row r="175" spans="4:6" s="106" customFormat="1" ht="13.5" customHeight="1">
      <c r="D175" s="128">
        <v>2013199</v>
      </c>
      <c r="E175" s="137" t="s">
        <v>139</v>
      </c>
      <c r="F175" s="136">
        <v>31</v>
      </c>
    </row>
    <row r="176" spans="4:6" s="106" customFormat="1" ht="13.5" customHeight="1">
      <c r="D176" s="128">
        <v>20132</v>
      </c>
      <c r="E176" s="137" t="s">
        <v>140</v>
      </c>
      <c r="F176" s="148">
        <v>2310</v>
      </c>
    </row>
    <row r="177" spans="4:6" s="106" customFormat="1" ht="13.5" customHeight="1">
      <c r="D177" s="128">
        <v>2013201</v>
      </c>
      <c r="E177" s="134" t="s">
        <v>43</v>
      </c>
      <c r="F177" s="136">
        <v>280</v>
      </c>
    </row>
    <row r="178" spans="4:6" s="106" customFormat="1" ht="13.5" customHeight="1">
      <c r="D178" s="128">
        <v>2013202</v>
      </c>
      <c r="E178" s="134" t="s">
        <v>44</v>
      </c>
      <c r="F178" s="136">
        <v>1323</v>
      </c>
    </row>
    <row r="179" spans="4:6" s="106" customFormat="1" ht="13.5" customHeight="1">
      <c r="D179" s="128">
        <v>2013203</v>
      </c>
      <c r="E179" s="134" t="s">
        <v>45</v>
      </c>
      <c r="F179" s="136"/>
    </row>
    <row r="180" spans="4:6" s="106" customFormat="1" ht="13.5" customHeight="1">
      <c r="D180" s="128">
        <v>2013204</v>
      </c>
      <c r="E180" s="134" t="s">
        <v>141</v>
      </c>
      <c r="F180" s="136"/>
    </row>
    <row r="181" spans="4:6" s="106" customFormat="1" ht="13.5" customHeight="1">
      <c r="D181" s="128">
        <v>2013250</v>
      </c>
      <c r="E181" s="134" t="s">
        <v>52</v>
      </c>
      <c r="F181" s="136">
        <v>210</v>
      </c>
    </row>
    <row r="182" spans="4:6" s="106" customFormat="1" ht="13.5" customHeight="1">
      <c r="D182" s="128">
        <v>2013299</v>
      </c>
      <c r="E182" s="137" t="s">
        <v>142</v>
      </c>
      <c r="F182" s="136">
        <v>497</v>
      </c>
    </row>
    <row r="183" spans="4:6" s="106" customFormat="1" ht="13.5" customHeight="1">
      <c r="D183" s="128">
        <v>20133</v>
      </c>
      <c r="E183" s="137" t="s">
        <v>143</v>
      </c>
      <c r="F183" s="148">
        <v>522</v>
      </c>
    </row>
    <row r="184" spans="4:6" s="106" customFormat="1" ht="13.5" customHeight="1">
      <c r="D184" s="128">
        <v>2013301</v>
      </c>
      <c r="E184" s="129" t="s">
        <v>43</v>
      </c>
      <c r="F184" s="136">
        <v>155</v>
      </c>
    </row>
    <row r="185" spans="4:6" s="106" customFormat="1" ht="13.5" customHeight="1">
      <c r="D185" s="128">
        <v>2013302</v>
      </c>
      <c r="E185" s="134" t="s">
        <v>44</v>
      </c>
      <c r="F185" s="136">
        <v>55</v>
      </c>
    </row>
    <row r="186" spans="4:6" s="106" customFormat="1" ht="13.5" customHeight="1">
      <c r="D186" s="128">
        <v>2013303</v>
      </c>
      <c r="E186" s="134" t="s">
        <v>45</v>
      </c>
      <c r="F186" s="136"/>
    </row>
    <row r="187" spans="4:6" s="106" customFormat="1" ht="13.5" customHeight="1">
      <c r="D187" s="128">
        <v>2013304</v>
      </c>
      <c r="E187" s="134" t="s">
        <v>144</v>
      </c>
      <c r="F187" s="136"/>
    </row>
    <row r="188" spans="4:6" s="106" customFormat="1" ht="13.5" customHeight="1">
      <c r="D188" s="128">
        <v>2013350</v>
      </c>
      <c r="E188" s="134" t="s">
        <v>52</v>
      </c>
      <c r="F188" s="136">
        <v>304</v>
      </c>
    </row>
    <row r="189" spans="4:6" s="106" customFormat="1" ht="13.5" customHeight="1">
      <c r="D189" s="128">
        <v>2013399</v>
      </c>
      <c r="E189" s="137" t="s">
        <v>145</v>
      </c>
      <c r="F189" s="136">
        <v>8</v>
      </c>
    </row>
    <row r="190" spans="4:6" s="106" customFormat="1" ht="13.5" customHeight="1">
      <c r="D190" s="128">
        <v>20134</v>
      </c>
      <c r="E190" s="137" t="s">
        <v>146</v>
      </c>
      <c r="F190" s="148">
        <v>181</v>
      </c>
    </row>
    <row r="191" spans="4:6" s="106" customFormat="1" ht="13.5" customHeight="1">
      <c r="D191" s="128">
        <v>2013401</v>
      </c>
      <c r="E191" s="137" t="s">
        <v>43</v>
      </c>
      <c r="F191" s="136">
        <v>140</v>
      </c>
    </row>
    <row r="192" spans="4:6" s="106" customFormat="1" ht="13.5" customHeight="1">
      <c r="D192" s="128">
        <v>2013402</v>
      </c>
      <c r="E192" s="134" t="s">
        <v>44</v>
      </c>
      <c r="F192" s="136">
        <v>41</v>
      </c>
    </row>
    <row r="193" spans="4:6" s="106" customFormat="1" ht="13.5" customHeight="1">
      <c r="D193" s="128">
        <v>2013403</v>
      </c>
      <c r="E193" s="134" t="s">
        <v>45</v>
      </c>
      <c r="F193" s="136"/>
    </row>
    <row r="194" spans="4:6" s="106" customFormat="1" ht="13.5" customHeight="1">
      <c r="D194" s="128">
        <v>2013404</v>
      </c>
      <c r="E194" s="134" t="s">
        <v>147</v>
      </c>
      <c r="F194" s="136"/>
    </row>
    <row r="195" spans="4:6" s="106" customFormat="1" ht="13.5" customHeight="1">
      <c r="D195" s="128">
        <v>2013405</v>
      </c>
      <c r="E195" s="134" t="s">
        <v>148</v>
      </c>
      <c r="F195" s="136"/>
    </row>
    <row r="196" spans="4:6" s="106" customFormat="1" ht="13.5" customHeight="1">
      <c r="D196" s="128">
        <v>2013450</v>
      </c>
      <c r="E196" s="134" t="s">
        <v>52</v>
      </c>
      <c r="F196" s="136"/>
    </row>
    <row r="197" spans="4:6" s="106" customFormat="1" ht="13.5" customHeight="1">
      <c r="D197" s="128">
        <v>2013499</v>
      </c>
      <c r="E197" s="137" t="s">
        <v>149</v>
      </c>
      <c r="F197" s="136"/>
    </row>
    <row r="198" spans="4:6" s="106" customFormat="1" ht="13.5" customHeight="1">
      <c r="D198" s="128">
        <v>20135</v>
      </c>
      <c r="E198" s="137" t="s">
        <v>150</v>
      </c>
      <c r="F198" s="148"/>
    </row>
    <row r="199" spans="4:6" s="106" customFormat="1" ht="13.5" customHeight="1">
      <c r="D199" s="128">
        <v>2013501</v>
      </c>
      <c r="E199" s="137" t="s">
        <v>43</v>
      </c>
      <c r="F199" s="136"/>
    </row>
    <row r="200" spans="4:6" s="106" customFormat="1" ht="13.5" customHeight="1">
      <c r="D200" s="128">
        <v>2013502</v>
      </c>
      <c r="E200" s="129" t="s">
        <v>44</v>
      </c>
      <c r="F200" s="136"/>
    </row>
    <row r="201" spans="4:6" s="106" customFormat="1" ht="13.5" customHeight="1">
      <c r="D201" s="128">
        <v>2013503</v>
      </c>
      <c r="E201" s="134" t="s">
        <v>45</v>
      </c>
      <c r="F201" s="136"/>
    </row>
    <row r="202" spans="4:6" s="106" customFormat="1" ht="13.5" customHeight="1">
      <c r="D202" s="128">
        <v>2013550</v>
      </c>
      <c r="E202" s="134" t="s">
        <v>52</v>
      </c>
      <c r="F202" s="136"/>
    </row>
    <row r="203" spans="4:6" s="106" customFormat="1" ht="13.5" customHeight="1">
      <c r="D203" s="128">
        <v>2013599</v>
      </c>
      <c r="E203" s="134" t="s">
        <v>151</v>
      </c>
      <c r="F203" s="136"/>
    </row>
    <row r="204" spans="4:6" s="106" customFormat="1" ht="13.5" customHeight="1">
      <c r="D204" s="128">
        <v>20136</v>
      </c>
      <c r="E204" s="137" t="s">
        <v>152</v>
      </c>
      <c r="F204" s="148">
        <v>412</v>
      </c>
    </row>
    <row r="205" spans="4:6" s="106" customFormat="1" ht="13.5" customHeight="1">
      <c r="D205" s="128">
        <v>2013601</v>
      </c>
      <c r="E205" s="137" t="s">
        <v>43</v>
      </c>
      <c r="F205" s="136">
        <v>14</v>
      </c>
    </row>
    <row r="206" spans="4:6" s="106" customFormat="1" ht="13.5" customHeight="1">
      <c r="D206" s="128">
        <v>2013602</v>
      </c>
      <c r="E206" s="137" t="s">
        <v>44</v>
      </c>
      <c r="F206" s="136">
        <v>193</v>
      </c>
    </row>
    <row r="207" spans="4:6" s="106" customFormat="1" ht="13.5" customHeight="1">
      <c r="D207" s="128">
        <v>2013603</v>
      </c>
      <c r="E207" s="134" t="s">
        <v>45</v>
      </c>
      <c r="F207" s="136"/>
    </row>
    <row r="208" spans="4:6" s="106" customFormat="1" ht="13.5" customHeight="1">
      <c r="D208" s="128">
        <v>2013650</v>
      </c>
      <c r="E208" s="134" t="s">
        <v>52</v>
      </c>
      <c r="F208" s="136">
        <v>23</v>
      </c>
    </row>
    <row r="209" spans="4:6" s="106" customFormat="1" ht="13.5" customHeight="1">
      <c r="D209" s="128">
        <v>2013699</v>
      </c>
      <c r="E209" s="134" t="s">
        <v>153</v>
      </c>
      <c r="F209" s="136">
        <v>182</v>
      </c>
    </row>
    <row r="210" spans="4:6" s="106" customFormat="1" ht="13.5" customHeight="1">
      <c r="D210" s="128">
        <v>20137</v>
      </c>
      <c r="E210" s="134" t="s">
        <v>154</v>
      </c>
      <c r="F210" s="148"/>
    </row>
    <row r="211" spans="4:6" s="106" customFormat="1" ht="13.5" customHeight="1">
      <c r="D211" s="128">
        <v>2013701</v>
      </c>
      <c r="E211" s="134" t="s">
        <v>43</v>
      </c>
      <c r="F211" s="136"/>
    </row>
    <row r="212" spans="4:6" s="106" customFormat="1" ht="13.5" customHeight="1">
      <c r="D212" s="128">
        <v>2013702</v>
      </c>
      <c r="E212" s="134" t="s">
        <v>44</v>
      </c>
      <c r="F212" s="136"/>
    </row>
    <row r="213" spans="4:6" s="106" customFormat="1" ht="13.5" customHeight="1">
      <c r="D213" s="128">
        <v>2013703</v>
      </c>
      <c r="E213" s="134" t="s">
        <v>45</v>
      </c>
      <c r="F213" s="136"/>
    </row>
    <row r="214" spans="4:6" s="106" customFormat="1" ht="13.5" customHeight="1">
      <c r="D214" s="128">
        <v>2013704</v>
      </c>
      <c r="E214" s="134" t="s">
        <v>155</v>
      </c>
      <c r="F214" s="136"/>
    </row>
    <row r="215" spans="4:6" s="106" customFormat="1" ht="13.5" customHeight="1">
      <c r="D215" s="128">
        <v>2013750</v>
      </c>
      <c r="E215" s="134" t="s">
        <v>52</v>
      </c>
      <c r="F215" s="136"/>
    </row>
    <row r="216" spans="4:6" s="106" customFormat="1" ht="13.5" customHeight="1">
      <c r="D216" s="128">
        <v>2013799</v>
      </c>
      <c r="E216" s="134" t="s">
        <v>156</v>
      </c>
      <c r="F216" s="136"/>
    </row>
    <row r="217" spans="4:6" s="106" customFormat="1" ht="13.5" customHeight="1">
      <c r="D217" s="128">
        <v>20138</v>
      </c>
      <c r="E217" s="134" t="s">
        <v>157</v>
      </c>
      <c r="F217" s="148">
        <v>2637</v>
      </c>
    </row>
    <row r="218" spans="4:6" s="106" customFormat="1" ht="13.5" customHeight="1">
      <c r="D218" s="128">
        <v>2013801</v>
      </c>
      <c r="E218" s="134" t="s">
        <v>43</v>
      </c>
      <c r="F218" s="136">
        <v>1428</v>
      </c>
    </row>
    <row r="219" spans="4:6" s="106" customFormat="1" ht="13.5" customHeight="1">
      <c r="D219" s="128">
        <v>2013802</v>
      </c>
      <c r="E219" s="134" t="s">
        <v>44</v>
      </c>
      <c r="F219" s="136">
        <v>240</v>
      </c>
    </row>
    <row r="220" spans="4:6" s="106" customFormat="1" ht="13.5" customHeight="1">
      <c r="D220" s="128">
        <v>2013803</v>
      </c>
      <c r="E220" s="134" t="s">
        <v>45</v>
      </c>
      <c r="F220" s="136"/>
    </row>
    <row r="221" spans="4:6" s="106" customFormat="1" ht="13.5" customHeight="1">
      <c r="D221" s="128">
        <v>2013804</v>
      </c>
      <c r="E221" s="134" t="s">
        <v>158</v>
      </c>
      <c r="F221" s="136"/>
    </row>
    <row r="222" spans="4:6" s="106" customFormat="1" ht="13.5" customHeight="1">
      <c r="D222" s="128">
        <v>2013805</v>
      </c>
      <c r="E222" s="134" t="s">
        <v>159</v>
      </c>
      <c r="F222" s="136"/>
    </row>
    <row r="223" spans="4:6" s="106" customFormat="1" ht="13.5" customHeight="1">
      <c r="D223" s="128">
        <v>2013808</v>
      </c>
      <c r="E223" s="134" t="s">
        <v>84</v>
      </c>
      <c r="F223" s="136"/>
    </row>
    <row r="224" spans="4:6" s="106" customFormat="1" ht="13.5" customHeight="1">
      <c r="D224" s="128">
        <v>2013810</v>
      </c>
      <c r="E224" s="134" t="s">
        <v>160</v>
      </c>
      <c r="F224" s="136"/>
    </row>
    <row r="225" spans="4:6" s="106" customFormat="1" ht="13.5" customHeight="1">
      <c r="D225" s="128">
        <v>2013812</v>
      </c>
      <c r="E225" s="134" t="s">
        <v>161</v>
      </c>
      <c r="F225" s="136"/>
    </row>
    <row r="226" spans="4:6" s="106" customFormat="1" ht="13.5" customHeight="1">
      <c r="D226" s="128">
        <v>2013813</v>
      </c>
      <c r="E226" s="134" t="s">
        <v>162</v>
      </c>
      <c r="F226" s="136"/>
    </row>
    <row r="227" spans="4:6" s="106" customFormat="1" ht="13.5" customHeight="1">
      <c r="D227" s="128">
        <v>2013814</v>
      </c>
      <c r="E227" s="134" t="s">
        <v>163</v>
      </c>
      <c r="F227" s="136"/>
    </row>
    <row r="228" spans="4:6" s="106" customFormat="1" ht="13.5" customHeight="1">
      <c r="D228" s="128">
        <v>2013815</v>
      </c>
      <c r="E228" s="134" t="s">
        <v>164</v>
      </c>
      <c r="F228" s="136"/>
    </row>
    <row r="229" spans="4:6" s="106" customFormat="1" ht="13.5" customHeight="1">
      <c r="D229" s="128">
        <v>2013816</v>
      </c>
      <c r="E229" s="134" t="s">
        <v>165</v>
      </c>
      <c r="F229" s="136"/>
    </row>
    <row r="230" spans="4:6" s="106" customFormat="1" ht="13.5" customHeight="1">
      <c r="D230" s="128">
        <v>2013850</v>
      </c>
      <c r="E230" s="134" t="s">
        <v>52</v>
      </c>
      <c r="F230" s="136">
        <v>919</v>
      </c>
    </row>
    <row r="231" spans="4:6" s="106" customFormat="1" ht="13.5" customHeight="1">
      <c r="D231" s="128">
        <v>2013899</v>
      </c>
      <c r="E231" s="134" t="s">
        <v>166</v>
      </c>
      <c r="F231" s="136">
        <v>50</v>
      </c>
    </row>
    <row r="232" spans="4:6" s="106" customFormat="1" ht="13.5" customHeight="1">
      <c r="D232" s="128">
        <v>20199</v>
      </c>
      <c r="E232" s="134" t="s">
        <v>167</v>
      </c>
      <c r="F232" s="148"/>
    </row>
    <row r="233" spans="4:6" s="106" customFormat="1" ht="13.5" customHeight="1">
      <c r="D233" s="128">
        <v>2019901</v>
      </c>
      <c r="E233" s="137" t="s">
        <v>168</v>
      </c>
      <c r="F233" s="136"/>
    </row>
    <row r="234" spans="4:6" s="106" customFormat="1" ht="13.5" customHeight="1">
      <c r="D234" s="128">
        <v>2019999</v>
      </c>
      <c r="E234" s="137" t="s">
        <v>169</v>
      </c>
      <c r="F234" s="136"/>
    </row>
    <row r="235" spans="4:6" s="106" customFormat="1" ht="13.5" customHeight="1">
      <c r="D235" s="128">
        <v>202</v>
      </c>
      <c r="E235" s="129" t="s">
        <v>170</v>
      </c>
      <c r="F235" s="130">
        <f>F236+F241+F243</f>
        <v>0</v>
      </c>
    </row>
    <row r="236" spans="4:6" s="106" customFormat="1" ht="13.5" customHeight="1">
      <c r="D236" s="128">
        <v>20205</v>
      </c>
      <c r="E236" s="134" t="s">
        <v>171</v>
      </c>
      <c r="F236" s="135"/>
    </row>
    <row r="237" spans="4:6" s="106" customFormat="1" ht="13.5" customHeight="1">
      <c r="D237" s="128">
        <v>2020503</v>
      </c>
      <c r="E237" s="134" t="s">
        <v>172</v>
      </c>
      <c r="F237" s="150"/>
    </row>
    <row r="238" spans="4:6" s="106" customFormat="1" ht="13.5" customHeight="1">
      <c r="D238" s="128">
        <v>2020504</v>
      </c>
      <c r="E238" s="134" t="s">
        <v>173</v>
      </c>
      <c r="F238" s="150"/>
    </row>
    <row r="239" spans="4:6" s="106" customFormat="1" ht="13.5" customHeight="1">
      <c r="D239" s="128">
        <v>2020505</v>
      </c>
      <c r="E239" s="134" t="s">
        <v>174</v>
      </c>
      <c r="F239" s="150"/>
    </row>
    <row r="240" spans="4:6" s="106" customFormat="1" ht="13.5" customHeight="1">
      <c r="D240" s="128">
        <v>2020599</v>
      </c>
      <c r="E240" s="134" t="s">
        <v>175</v>
      </c>
      <c r="F240" s="150"/>
    </row>
    <row r="241" spans="4:6" s="106" customFormat="1" ht="13.5" customHeight="1">
      <c r="D241" s="128">
        <v>20206</v>
      </c>
      <c r="E241" s="134" t="s">
        <v>176</v>
      </c>
      <c r="F241" s="135"/>
    </row>
    <row r="242" spans="4:6" s="106" customFormat="1" ht="13.5" customHeight="1">
      <c r="D242" s="128">
        <v>2020601</v>
      </c>
      <c r="E242" s="134" t="s">
        <v>177</v>
      </c>
      <c r="F242" s="150"/>
    </row>
    <row r="243" spans="4:6" s="106" customFormat="1" ht="13.5" customHeight="1">
      <c r="D243" s="128">
        <v>20299</v>
      </c>
      <c r="E243" s="134" t="s">
        <v>178</v>
      </c>
      <c r="F243" s="135"/>
    </row>
    <row r="244" spans="4:6" s="106" customFormat="1" ht="13.5" customHeight="1">
      <c r="D244" s="128">
        <v>2029999</v>
      </c>
      <c r="E244" s="134" t="s">
        <v>179</v>
      </c>
      <c r="F244" s="150"/>
    </row>
    <row r="245" spans="4:6" s="106" customFormat="1" ht="13.5" customHeight="1">
      <c r="D245" s="128">
        <v>203</v>
      </c>
      <c r="E245" s="129" t="s">
        <v>180</v>
      </c>
      <c r="F245" s="130">
        <f>F246+F250+F252+F254+F262</f>
        <v>160</v>
      </c>
    </row>
    <row r="246" spans="4:6" s="106" customFormat="1" ht="13.5" customHeight="1">
      <c r="D246" s="128">
        <v>20301</v>
      </c>
      <c r="E246" s="129" t="s">
        <v>181</v>
      </c>
      <c r="F246" s="135"/>
    </row>
    <row r="247" spans="4:6" s="106" customFormat="1" ht="13.5" customHeight="1">
      <c r="D247" s="128">
        <v>2030101</v>
      </c>
      <c r="E247" s="129" t="s">
        <v>182</v>
      </c>
      <c r="F247" s="150"/>
    </row>
    <row r="248" spans="4:6" s="106" customFormat="1" ht="13.5" customHeight="1">
      <c r="D248" s="128">
        <v>2030102</v>
      </c>
      <c r="E248" s="129" t="s">
        <v>183</v>
      </c>
      <c r="F248" s="150"/>
    </row>
    <row r="249" spans="4:6" s="106" customFormat="1" ht="13.5" customHeight="1">
      <c r="D249" s="128">
        <v>2030199</v>
      </c>
      <c r="E249" s="129" t="s">
        <v>184</v>
      </c>
      <c r="F249" s="150"/>
    </row>
    <row r="250" spans="4:6" s="106" customFormat="1" ht="13.5" customHeight="1">
      <c r="D250" s="128">
        <v>20304</v>
      </c>
      <c r="E250" s="129" t="s">
        <v>185</v>
      </c>
      <c r="F250" s="135"/>
    </row>
    <row r="251" spans="4:6" s="106" customFormat="1" ht="13.5" customHeight="1">
      <c r="D251" s="128">
        <v>2030401</v>
      </c>
      <c r="E251" s="129" t="s">
        <v>186</v>
      </c>
      <c r="F251" s="150"/>
    </row>
    <row r="252" spans="4:6" s="106" customFormat="1" ht="13.5" customHeight="1">
      <c r="D252" s="128">
        <v>20305</v>
      </c>
      <c r="E252" s="129" t="s">
        <v>187</v>
      </c>
      <c r="F252" s="135"/>
    </row>
    <row r="253" spans="4:6" s="106" customFormat="1" ht="13.5" customHeight="1">
      <c r="D253" s="128">
        <v>2030501</v>
      </c>
      <c r="E253" s="129" t="s">
        <v>188</v>
      </c>
      <c r="F253" s="150"/>
    </row>
    <row r="254" spans="4:6" s="106" customFormat="1" ht="13.5" customHeight="1">
      <c r="D254" s="128">
        <v>20306</v>
      </c>
      <c r="E254" s="137" t="s">
        <v>189</v>
      </c>
      <c r="F254" s="135">
        <v>160</v>
      </c>
    </row>
    <row r="255" spans="4:6" s="106" customFormat="1" ht="13.5" customHeight="1">
      <c r="D255" s="128">
        <v>2030601</v>
      </c>
      <c r="E255" s="137" t="s">
        <v>190</v>
      </c>
      <c r="F255" s="150">
        <v>49</v>
      </c>
    </row>
    <row r="256" spans="4:6" s="106" customFormat="1" ht="13.5" customHeight="1">
      <c r="D256" s="128">
        <v>2030602</v>
      </c>
      <c r="E256" s="134" t="s">
        <v>191</v>
      </c>
      <c r="F256" s="150"/>
    </row>
    <row r="257" spans="4:6" s="106" customFormat="1" ht="13.5" customHeight="1">
      <c r="D257" s="128">
        <v>2030603</v>
      </c>
      <c r="E257" s="134" t="s">
        <v>192</v>
      </c>
      <c r="F257" s="150"/>
    </row>
    <row r="258" spans="4:6" s="106" customFormat="1" ht="13.5" customHeight="1">
      <c r="D258" s="128">
        <v>2030604</v>
      </c>
      <c r="E258" s="134" t="s">
        <v>193</v>
      </c>
      <c r="F258" s="150"/>
    </row>
    <row r="259" spans="4:6" s="106" customFormat="1" ht="13.5" customHeight="1">
      <c r="D259" s="128">
        <v>2030607</v>
      </c>
      <c r="E259" s="137" t="s">
        <v>194</v>
      </c>
      <c r="F259" s="150">
        <v>74</v>
      </c>
    </row>
    <row r="260" spans="4:6" s="106" customFormat="1" ht="13.5" customHeight="1">
      <c r="D260" s="128">
        <v>2030608</v>
      </c>
      <c r="E260" s="137" t="s">
        <v>195</v>
      </c>
      <c r="F260" s="150"/>
    </row>
    <row r="261" spans="4:6" s="106" customFormat="1" ht="13.5" customHeight="1">
      <c r="D261" s="128">
        <v>2030699</v>
      </c>
      <c r="E261" s="137" t="s">
        <v>196</v>
      </c>
      <c r="F261" s="150">
        <v>37</v>
      </c>
    </row>
    <row r="262" spans="4:6" s="106" customFormat="1" ht="13.5" customHeight="1">
      <c r="D262" s="128">
        <v>20399</v>
      </c>
      <c r="E262" s="137" t="s">
        <v>197</v>
      </c>
      <c r="F262" s="135"/>
    </row>
    <row r="263" spans="4:6" s="106" customFormat="1" ht="13.5" customHeight="1">
      <c r="D263" s="128">
        <v>2039999</v>
      </c>
      <c r="E263" s="137" t="s">
        <v>198</v>
      </c>
      <c r="F263" s="150"/>
    </row>
    <row r="264" spans="4:6" s="106" customFormat="1" ht="13.5" customHeight="1">
      <c r="D264" s="128">
        <v>204</v>
      </c>
      <c r="E264" s="129" t="s">
        <v>199</v>
      </c>
      <c r="F264" s="130">
        <f>F265+F268+F279+F286+F294+F303+F317+F327+F337+F345+F351</f>
        <v>7913</v>
      </c>
    </row>
    <row r="265" spans="4:6" s="106" customFormat="1" ht="13.5" customHeight="1">
      <c r="D265" s="128">
        <v>20401</v>
      </c>
      <c r="E265" s="134" t="s">
        <v>200</v>
      </c>
      <c r="F265" s="135"/>
    </row>
    <row r="266" spans="4:6" s="106" customFormat="1" ht="13.5" customHeight="1">
      <c r="D266" s="128">
        <v>2040101</v>
      </c>
      <c r="E266" s="134" t="s">
        <v>201</v>
      </c>
      <c r="F266" s="150"/>
    </row>
    <row r="267" spans="4:6" s="106" customFormat="1" ht="13.5" customHeight="1">
      <c r="D267" s="128">
        <v>2040199</v>
      </c>
      <c r="E267" s="137" t="s">
        <v>202</v>
      </c>
      <c r="F267" s="150"/>
    </row>
    <row r="268" spans="4:6" s="106" customFormat="1" ht="13.5" customHeight="1">
      <c r="D268" s="128">
        <v>20402</v>
      </c>
      <c r="E268" s="137" t="s">
        <v>203</v>
      </c>
      <c r="F268" s="135">
        <v>7343</v>
      </c>
    </row>
    <row r="269" spans="4:6" s="106" customFormat="1" ht="13.5" customHeight="1">
      <c r="D269" s="128">
        <v>2040201</v>
      </c>
      <c r="E269" s="137" t="s">
        <v>43</v>
      </c>
      <c r="F269" s="150">
        <v>5271</v>
      </c>
    </row>
    <row r="270" spans="4:6" s="106" customFormat="1" ht="13.5" customHeight="1">
      <c r="D270" s="128">
        <v>2040202</v>
      </c>
      <c r="E270" s="137" t="s">
        <v>44</v>
      </c>
      <c r="F270" s="150">
        <v>1544</v>
      </c>
    </row>
    <row r="271" spans="4:6" s="106" customFormat="1" ht="13.5" customHeight="1">
      <c r="D271" s="128">
        <v>2040203</v>
      </c>
      <c r="E271" s="137" t="s">
        <v>45</v>
      </c>
      <c r="F271" s="150"/>
    </row>
    <row r="272" spans="4:6" s="106" customFormat="1" ht="13.5" customHeight="1">
      <c r="D272" s="128">
        <v>2040219</v>
      </c>
      <c r="E272" s="137" t="s">
        <v>84</v>
      </c>
      <c r="F272" s="150"/>
    </row>
    <row r="273" spans="4:6" s="106" customFormat="1" ht="13.5" customHeight="1">
      <c r="D273" s="128">
        <v>2040220</v>
      </c>
      <c r="E273" s="137" t="s">
        <v>204</v>
      </c>
      <c r="F273" s="150"/>
    </row>
    <row r="274" spans="4:6" s="106" customFormat="1" ht="13.5" customHeight="1">
      <c r="D274" s="128">
        <v>2040221</v>
      </c>
      <c r="E274" s="137" t="s">
        <v>205</v>
      </c>
      <c r="F274" s="150"/>
    </row>
    <row r="275" spans="4:6" s="106" customFormat="1" ht="13.5" customHeight="1">
      <c r="D275" s="128">
        <v>2040222</v>
      </c>
      <c r="E275" s="137" t="s">
        <v>206</v>
      </c>
      <c r="F275" s="150"/>
    </row>
    <row r="276" spans="4:6" s="106" customFormat="1" ht="13.5" customHeight="1">
      <c r="D276" s="128">
        <v>2040223</v>
      </c>
      <c r="E276" s="137" t="s">
        <v>207</v>
      </c>
      <c r="F276" s="150"/>
    </row>
    <row r="277" spans="4:6" s="106" customFormat="1" ht="13.5" customHeight="1">
      <c r="D277" s="128">
        <v>2040250</v>
      </c>
      <c r="E277" s="137" t="s">
        <v>52</v>
      </c>
      <c r="F277" s="150">
        <v>25</v>
      </c>
    </row>
    <row r="278" spans="4:6" s="106" customFormat="1" ht="13.5" customHeight="1">
      <c r="D278" s="128">
        <v>2040299</v>
      </c>
      <c r="E278" s="137" t="s">
        <v>208</v>
      </c>
      <c r="F278" s="150">
        <v>503</v>
      </c>
    </row>
    <row r="279" spans="4:6" s="106" customFormat="1" ht="13.5" customHeight="1">
      <c r="D279" s="128">
        <v>20403</v>
      </c>
      <c r="E279" s="134" t="s">
        <v>209</v>
      </c>
      <c r="F279" s="135"/>
    </row>
    <row r="280" spans="4:6" s="106" customFormat="1" ht="13.5" customHeight="1">
      <c r="D280" s="128">
        <v>2040301</v>
      </c>
      <c r="E280" s="134" t="s">
        <v>43</v>
      </c>
      <c r="F280" s="150"/>
    </row>
    <row r="281" spans="4:6" s="106" customFormat="1" ht="13.5" customHeight="1">
      <c r="D281" s="128">
        <v>2040302</v>
      </c>
      <c r="E281" s="134" t="s">
        <v>44</v>
      </c>
      <c r="F281" s="150"/>
    </row>
    <row r="282" spans="4:6" s="106" customFormat="1" ht="13.5" customHeight="1">
      <c r="D282" s="128">
        <v>2040303</v>
      </c>
      <c r="E282" s="137" t="s">
        <v>45</v>
      </c>
      <c r="F282" s="150"/>
    </row>
    <row r="283" spans="4:6" s="106" customFormat="1" ht="13.5" customHeight="1">
      <c r="D283" s="128">
        <v>2040304</v>
      </c>
      <c r="E283" s="137" t="s">
        <v>210</v>
      </c>
      <c r="F283" s="150"/>
    </row>
    <row r="284" spans="4:6" s="106" customFormat="1" ht="13.5" customHeight="1">
      <c r="D284" s="128">
        <v>2040350</v>
      </c>
      <c r="E284" s="137" t="s">
        <v>52</v>
      </c>
      <c r="F284" s="150"/>
    </row>
    <row r="285" spans="4:6" s="106" customFormat="1" ht="13.5" customHeight="1">
      <c r="D285" s="128">
        <v>2040399</v>
      </c>
      <c r="E285" s="129" t="s">
        <v>211</v>
      </c>
      <c r="F285" s="150"/>
    </row>
    <row r="286" spans="4:6" s="106" customFormat="1" ht="13.5" customHeight="1">
      <c r="D286" s="128">
        <v>20404</v>
      </c>
      <c r="E286" s="146" t="s">
        <v>212</v>
      </c>
      <c r="F286" s="135"/>
    </row>
    <row r="287" spans="4:6" s="106" customFormat="1" ht="13.5" customHeight="1">
      <c r="D287" s="128">
        <v>2040401</v>
      </c>
      <c r="E287" s="134" t="s">
        <v>43</v>
      </c>
      <c r="F287" s="150"/>
    </row>
    <row r="288" spans="4:6" s="106" customFormat="1" ht="13.5" customHeight="1">
      <c r="D288" s="128">
        <v>2040402</v>
      </c>
      <c r="E288" s="134" t="s">
        <v>44</v>
      </c>
      <c r="F288" s="150"/>
    </row>
    <row r="289" spans="4:6" s="106" customFormat="1" ht="13.5" customHeight="1">
      <c r="D289" s="128">
        <v>2040403</v>
      </c>
      <c r="E289" s="137" t="s">
        <v>45</v>
      </c>
      <c r="F289" s="150"/>
    </row>
    <row r="290" spans="4:6" s="106" customFormat="1" ht="13.5" customHeight="1">
      <c r="D290" s="128">
        <v>2040409</v>
      </c>
      <c r="E290" s="137" t="s">
        <v>213</v>
      </c>
      <c r="F290" s="150"/>
    </row>
    <row r="291" spans="4:6" s="106" customFormat="1" ht="13.5" customHeight="1">
      <c r="D291" s="128">
        <v>2040410</v>
      </c>
      <c r="E291" s="137" t="s">
        <v>214</v>
      </c>
      <c r="F291" s="150"/>
    </row>
    <row r="292" spans="4:6" s="106" customFormat="1" ht="13.5" customHeight="1">
      <c r="D292" s="128">
        <v>2040450</v>
      </c>
      <c r="E292" s="137" t="s">
        <v>52</v>
      </c>
      <c r="F292" s="150"/>
    </row>
    <row r="293" spans="4:6" s="106" customFormat="1" ht="13.5" customHeight="1">
      <c r="D293" s="128">
        <v>2040499</v>
      </c>
      <c r="E293" s="137" t="s">
        <v>215</v>
      </c>
      <c r="F293" s="150"/>
    </row>
    <row r="294" spans="4:6" s="106" customFormat="1" ht="13.5" customHeight="1">
      <c r="D294" s="128">
        <v>20405</v>
      </c>
      <c r="E294" s="129" t="s">
        <v>216</v>
      </c>
      <c r="F294" s="135"/>
    </row>
    <row r="295" spans="4:6" s="106" customFormat="1" ht="13.5" customHeight="1">
      <c r="D295" s="128">
        <v>2040501</v>
      </c>
      <c r="E295" s="134" t="s">
        <v>43</v>
      </c>
      <c r="F295" s="150"/>
    </row>
    <row r="296" spans="4:6" s="106" customFormat="1" ht="13.5" customHeight="1">
      <c r="D296" s="128">
        <v>2040502</v>
      </c>
      <c r="E296" s="134" t="s">
        <v>44</v>
      </c>
      <c r="F296" s="150"/>
    </row>
    <row r="297" spans="4:6" s="106" customFormat="1" ht="13.5" customHeight="1">
      <c r="D297" s="128">
        <v>2040503</v>
      </c>
      <c r="E297" s="134" t="s">
        <v>45</v>
      </c>
      <c r="F297" s="150"/>
    </row>
    <row r="298" spans="4:6" s="106" customFormat="1" ht="13.5" customHeight="1">
      <c r="D298" s="128">
        <v>2040504</v>
      </c>
      <c r="E298" s="137" t="s">
        <v>217</v>
      </c>
      <c r="F298" s="150"/>
    </row>
    <row r="299" spans="4:6" s="106" customFormat="1" ht="13.5" customHeight="1">
      <c r="D299" s="128">
        <v>2040505</v>
      </c>
      <c r="E299" s="137" t="s">
        <v>218</v>
      </c>
      <c r="F299" s="150"/>
    </row>
    <row r="300" spans="4:6" s="106" customFormat="1" ht="13.5" customHeight="1">
      <c r="D300" s="128">
        <v>2040506</v>
      </c>
      <c r="E300" s="137" t="s">
        <v>219</v>
      </c>
      <c r="F300" s="150"/>
    </row>
    <row r="301" spans="4:6" s="106" customFormat="1" ht="13.5" customHeight="1">
      <c r="D301" s="128">
        <v>2040550</v>
      </c>
      <c r="E301" s="134" t="s">
        <v>52</v>
      </c>
      <c r="F301" s="150"/>
    </row>
    <row r="302" spans="4:6" s="106" customFormat="1" ht="13.5" customHeight="1">
      <c r="D302" s="128">
        <v>2040599</v>
      </c>
      <c r="E302" s="134" t="s">
        <v>220</v>
      </c>
      <c r="F302" s="150"/>
    </row>
    <row r="303" spans="4:6" s="106" customFormat="1" ht="13.5" customHeight="1">
      <c r="D303" s="128">
        <v>20406</v>
      </c>
      <c r="E303" s="134" t="s">
        <v>221</v>
      </c>
      <c r="F303" s="135">
        <v>570</v>
      </c>
    </row>
    <row r="304" spans="4:6" s="106" customFormat="1" ht="13.5" customHeight="1">
      <c r="D304" s="128">
        <v>2040601</v>
      </c>
      <c r="E304" s="137" t="s">
        <v>43</v>
      </c>
      <c r="F304" s="150">
        <v>458</v>
      </c>
    </row>
    <row r="305" spans="4:6" s="106" customFormat="1" ht="13.5" customHeight="1">
      <c r="D305" s="128">
        <v>2040602</v>
      </c>
      <c r="E305" s="137" t="s">
        <v>44</v>
      </c>
      <c r="F305" s="150">
        <v>49</v>
      </c>
    </row>
    <row r="306" spans="4:6" s="106" customFormat="1" ht="13.5" customHeight="1">
      <c r="D306" s="128">
        <v>2040603</v>
      </c>
      <c r="E306" s="137" t="s">
        <v>45</v>
      </c>
      <c r="F306" s="150"/>
    </row>
    <row r="307" spans="4:6" s="106" customFormat="1" ht="13.5" customHeight="1">
      <c r="D307" s="128">
        <v>2040604</v>
      </c>
      <c r="E307" s="129" t="s">
        <v>222</v>
      </c>
      <c r="F307" s="150"/>
    </row>
    <row r="308" spans="4:6" s="106" customFormat="1" ht="13.5" customHeight="1">
      <c r="D308" s="128">
        <v>2040605</v>
      </c>
      <c r="E308" s="134" t="s">
        <v>223</v>
      </c>
      <c r="F308" s="150"/>
    </row>
    <row r="309" spans="4:6" s="106" customFormat="1" ht="13.5" customHeight="1">
      <c r="D309" s="128">
        <v>2040606</v>
      </c>
      <c r="E309" s="134" t="s">
        <v>224</v>
      </c>
      <c r="F309" s="150"/>
    </row>
    <row r="310" spans="4:6" s="106" customFormat="1" ht="13.5" customHeight="1">
      <c r="D310" s="128">
        <v>2040607</v>
      </c>
      <c r="E310" s="146" t="s">
        <v>225</v>
      </c>
      <c r="F310" s="150"/>
    </row>
    <row r="311" spans="4:6" s="106" customFormat="1" ht="13.5" customHeight="1">
      <c r="D311" s="128">
        <v>2040608</v>
      </c>
      <c r="E311" s="137" t="s">
        <v>226</v>
      </c>
      <c r="F311" s="150"/>
    </row>
    <row r="312" spans="4:6" s="106" customFormat="1" ht="13.5" customHeight="1">
      <c r="D312" s="128">
        <v>2040610</v>
      </c>
      <c r="E312" s="137" t="s">
        <v>227</v>
      </c>
      <c r="F312" s="150"/>
    </row>
    <row r="313" spans="4:6" s="106" customFormat="1" ht="13.5" customHeight="1">
      <c r="D313" s="128">
        <v>2040612</v>
      </c>
      <c r="E313" s="137" t="s">
        <v>228</v>
      </c>
      <c r="F313" s="150"/>
    </row>
    <row r="314" spans="4:6" s="106" customFormat="1" ht="13.5" customHeight="1">
      <c r="D314" s="128">
        <v>2040613</v>
      </c>
      <c r="E314" s="137" t="s">
        <v>84</v>
      </c>
      <c r="F314" s="150"/>
    </row>
    <row r="315" spans="4:6" s="106" customFormat="1" ht="13.5" customHeight="1">
      <c r="D315" s="128">
        <v>2040650</v>
      </c>
      <c r="E315" s="137" t="s">
        <v>52</v>
      </c>
      <c r="F315" s="150"/>
    </row>
    <row r="316" spans="4:6" s="106" customFormat="1" ht="13.5" customHeight="1">
      <c r="D316" s="128">
        <v>2040699</v>
      </c>
      <c r="E316" s="134" t="s">
        <v>229</v>
      </c>
      <c r="F316" s="150">
        <v>63</v>
      </c>
    </row>
    <row r="317" spans="4:6" s="106" customFormat="1" ht="13.5" customHeight="1">
      <c r="D317" s="128">
        <v>20407</v>
      </c>
      <c r="E317" s="146" t="s">
        <v>230</v>
      </c>
      <c r="F317" s="135"/>
    </row>
    <row r="318" spans="4:6" s="106" customFormat="1" ht="13.5" customHeight="1">
      <c r="D318" s="128">
        <v>2040701</v>
      </c>
      <c r="E318" s="134" t="s">
        <v>43</v>
      </c>
      <c r="F318" s="150"/>
    </row>
    <row r="319" spans="4:6" s="106" customFormat="1" ht="13.5" customHeight="1">
      <c r="D319" s="128">
        <v>2040702</v>
      </c>
      <c r="E319" s="137" t="s">
        <v>44</v>
      </c>
      <c r="F319" s="150"/>
    </row>
    <row r="320" spans="4:6" s="106" customFormat="1" ht="13.5" customHeight="1">
      <c r="D320" s="128">
        <v>2040703</v>
      </c>
      <c r="E320" s="137" t="s">
        <v>45</v>
      </c>
      <c r="F320" s="150"/>
    </row>
    <row r="321" spans="4:6" s="106" customFormat="1" ht="13.5" customHeight="1">
      <c r="D321" s="128">
        <v>2040704</v>
      </c>
      <c r="E321" s="137" t="s">
        <v>231</v>
      </c>
      <c r="F321" s="150"/>
    </row>
    <row r="322" spans="4:6" s="106" customFormat="1" ht="13.5" customHeight="1">
      <c r="D322" s="128">
        <v>2040705</v>
      </c>
      <c r="E322" s="129" t="s">
        <v>232</v>
      </c>
      <c r="F322" s="150"/>
    </row>
    <row r="323" spans="4:6" s="106" customFormat="1" ht="13.5" customHeight="1">
      <c r="D323" s="128">
        <v>2040706</v>
      </c>
      <c r="E323" s="134" t="s">
        <v>233</v>
      </c>
      <c r="F323" s="150"/>
    </row>
    <row r="324" spans="4:6" s="106" customFormat="1" ht="13.5" customHeight="1">
      <c r="D324" s="128">
        <v>2040707</v>
      </c>
      <c r="E324" s="134" t="s">
        <v>84</v>
      </c>
      <c r="F324" s="150"/>
    </row>
    <row r="325" spans="4:6" s="106" customFormat="1" ht="13.5" customHeight="1">
      <c r="D325" s="128">
        <v>2040750</v>
      </c>
      <c r="E325" s="134" t="s">
        <v>52</v>
      </c>
      <c r="F325" s="150"/>
    </row>
    <row r="326" spans="4:6" s="106" customFormat="1" ht="13.5" customHeight="1">
      <c r="D326" s="128">
        <v>2040799</v>
      </c>
      <c r="E326" s="134" t="s">
        <v>234</v>
      </c>
      <c r="F326" s="150"/>
    </row>
    <row r="327" spans="4:6" s="106" customFormat="1" ht="13.5" customHeight="1">
      <c r="D327" s="128">
        <v>20408</v>
      </c>
      <c r="E327" s="137" t="s">
        <v>235</v>
      </c>
      <c r="F327" s="135"/>
    </row>
    <row r="328" spans="4:6" s="106" customFormat="1" ht="13.5" customHeight="1">
      <c r="D328" s="128">
        <v>2040801</v>
      </c>
      <c r="E328" s="137" t="s">
        <v>43</v>
      </c>
      <c r="F328" s="150"/>
    </row>
    <row r="329" spans="4:6" s="106" customFormat="1" ht="13.5" customHeight="1">
      <c r="D329" s="128">
        <v>2040802</v>
      </c>
      <c r="E329" s="137" t="s">
        <v>44</v>
      </c>
      <c r="F329" s="150"/>
    </row>
    <row r="330" spans="4:6" s="106" customFormat="1" ht="13.5" customHeight="1">
      <c r="D330" s="128">
        <v>2040803</v>
      </c>
      <c r="E330" s="134" t="s">
        <v>45</v>
      </c>
      <c r="F330" s="150"/>
    </row>
    <row r="331" spans="4:6" s="106" customFormat="1" ht="13.5" customHeight="1">
      <c r="D331" s="128">
        <v>2040804</v>
      </c>
      <c r="E331" s="134" t="s">
        <v>236</v>
      </c>
      <c r="F331" s="150"/>
    </row>
    <row r="332" spans="4:6" s="106" customFormat="1" ht="13.5" customHeight="1">
      <c r="D332" s="128">
        <v>2040805</v>
      </c>
      <c r="E332" s="134" t="s">
        <v>237</v>
      </c>
      <c r="F332" s="150"/>
    </row>
    <row r="333" spans="4:6" s="106" customFormat="1" ht="13.5" customHeight="1">
      <c r="D333" s="128">
        <v>2040806</v>
      </c>
      <c r="E333" s="137" t="s">
        <v>238</v>
      </c>
      <c r="F333" s="150"/>
    </row>
    <row r="334" spans="4:6" s="106" customFormat="1" ht="13.5" customHeight="1">
      <c r="D334" s="128">
        <v>2040807</v>
      </c>
      <c r="E334" s="137" t="s">
        <v>84</v>
      </c>
      <c r="F334" s="150"/>
    </row>
    <row r="335" spans="4:6" s="106" customFormat="1" ht="13.5" customHeight="1">
      <c r="D335" s="128">
        <v>2040850</v>
      </c>
      <c r="E335" s="137" t="s">
        <v>52</v>
      </c>
      <c r="F335" s="150"/>
    </row>
    <row r="336" spans="4:6" s="106" customFormat="1" ht="13.5" customHeight="1">
      <c r="D336" s="128">
        <v>2040899</v>
      </c>
      <c r="E336" s="137" t="s">
        <v>239</v>
      </c>
      <c r="F336" s="150"/>
    </row>
    <row r="337" spans="4:6" s="106" customFormat="1" ht="13.5" customHeight="1">
      <c r="D337" s="128">
        <v>20409</v>
      </c>
      <c r="E337" s="129" t="s">
        <v>240</v>
      </c>
      <c r="F337" s="135"/>
    </row>
    <row r="338" spans="4:6" s="106" customFormat="1" ht="13.5" customHeight="1">
      <c r="D338" s="128">
        <v>2040901</v>
      </c>
      <c r="E338" s="134" t="s">
        <v>43</v>
      </c>
      <c r="F338" s="150"/>
    </row>
    <row r="339" spans="4:6" s="106" customFormat="1" ht="13.5" customHeight="1">
      <c r="D339" s="128">
        <v>2040902</v>
      </c>
      <c r="E339" s="134" t="s">
        <v>44</v>
      </c>
      <c r="F339" s="150"/>
    </row>
    <row r="340" spans="4:6" s="106" customFormat="1" ht="13.5" customHeight="1">
      <c r="D340" s="128">
        <v>2040903</v>
      </c>
      <c r="E340" s="146" t="s">
        <v>45</v>
      </c>
      <c r="F340" s="150"/>
    </row>
    <row r="341" spans="4:6" s="106" customFormat="1" ht="13.5" customHeight="1">
      <c r="D341" s="128">
        <v>2040904</v>
      </c>
      <c r="E341" s="147" t="s">
        <v>241</v>
      </c>
      <c r="F341" s="150"/>
    </row>
    <row r="342" spans="4:6" s="106" customFormat="1" ht="13.5" customHeight="1">
      <c r="D342" s="128">
        <v>2040905</v>
      </c>
      <c r="E342" s="137" t="s">
        <v>242</v>
      </c>
      <c r="F342" s="150"/>
    </row>
    <row r="343" spans="4:6" s="106" customFormat="1" ht="13.5" customHeight="1">
      <c r="D343" s="128">
        <v>2040950</v>
      </c>
      <c r="E343" s="137" t="s">
        <v>52</v>
      </c>
      <c r="F343" s="150"/>
    </row>
    <row r="344" spans="4:6" s="106" customFormat="1" ht="13.5" customHeight="1">
      <c r="D344" s="128">
        <v>2040999</v>
      </c>
      <c r="E344" s="134" t="s">
        <v>243</v>
      </c>
      <c r="F344" s="150"/>
    </row>
    <row r="345" spans="4:6" s="106" customFormat="1" ht="13.5" customHeight="1">
      <c r="D345" s="128">
        <v>20410</v>
      </c>
      <c r="E345" s="134" t="s">
        <v>244</v>
      </c>
      <c r="F345" s="135"/>
    </row>
    <row r="346" spans="4:6" s="106" customFormat="1" ht="13.5" customHeight="1">
      <c r="D346" s="128">
        <v>2041001</v>
      </c>
      <c r="E346" s="134" t="s">
        <v>43</v>
      </c>
      <c r="F346" s="150"/>
    </row>
    <row r="347" spans="4:6" s="106" customFormat="1" ht="13.5" customHeight="1">
      <c r="D347" s="128">
        <v>2041002</v>
      </c>
      <c r="E347" s="137" t="s">
        <v>44</v>
      </c>
      <c r="F347" s="150"/>
    </row>
    <row r="348" spans="4:6" s="106" customFormat="1" ht="13.5" customHeight="1">
      <c r="D348" s="128">
        <v>2041006</v>
      </c>
      <c r="E348" s="134" t="s">
        <v>84</v>
      </c>
      <c r="F348" s="150"/>
    </row>
    <row r="349" spans="4:6" s="106" customFormat="1" ht="13.5" customHeight="1">
      <c r="D349" s="128">
        <v>2041007</v>
      </c>
      <c r="E349" s="137" t="s">
        <v>245</v>
      </c>
      <c r="F349" s="150"/>
    </row>
    <row r="350" spans="4:6" s="106" customFormat="1" ht="13.5" customHeight="1">
      <c r="D350" s="128">
        <v>2041099</v>
      </c>
      <c r="E350" s="134" t="s">
        <v>246</v>
      </c>
      <c r="F350" s="150"/>
    </row>
    <row r="351" spans="4:6" s="106" customFormat="1" ht="13.5" customHeight="1">
      <c r="D351" s="128">
        <v>20499</v>
      </c>
      <c r="E351" s="134" t="s">
        <v>247</v>
      </c>
      <c r="F351" s="135"/>
    </row>
    <row r="352" spans="4:6" s="106" customFormat="1" ht="13.5" customHeight="1">
      <c r="D352" s="128">
        <v>2049902</v>
      </c>
      <c r="E352" s="134" t="s">
        <v>248</v>
      </c>
      <c r="F352" s="150"/>
    </row>
    <row r="353" spans="4:6" s="106" customFormat="1" ht="13.5" customHeight="1">
      <c r="D353" s="128">
        <v>2049999</v>
      </c>
      <c r="E353" s="134" t="s">
        <v>249</v>
      </c>
      <c r="F353" s="150"/>
    </row>
    <row r="354" spans="4:6" s="106" customFormat="1" ht="13.5" customHeight="1">
      <c r="D354" s="128">
        <v>205</v>
      </c>
      <c r="E354" s="129" t="s">
        <v>250</v>
      </c>
      <c r="F354" s="130">
        <f>F355+F360+F367+F373+F379+F383+F387+F391+F397+F404</f>
        <v>32039</v>
      </c>
    </row>
    <row r="355" spans="4:6" s="106" customFormat="1" ht="13.5" customHeight="1">
      <c r="D355" s="128">
        <v>20501</v>
      </c>
      <c r="E355" s="137" t="s">
        <v>251</v>
      </c>
      <c r="F355" s="135">
        <v>2440</v>
      </c>
    </row>
    <row r="356" spans="4:6" s="106" customFormat="1" ht="13.5" customHeight="1">
      <c r="D356" s="128">
        <v>2050101</v>
      </c>
      <c r="E356" s="134" t="s">
        <v>43</v>
      </c>
      <c r="F356" s="150">
        <v>1766</v>
      </c>
    </row>
    <row r="357" spans="4:6" s="106" customFormat="1" ht="13.5" customHeight="1">
      <c r="D357" s="128">
        <v>2050102</v>
      </c>
      <c r="E357" s="134" t="s">
        <v>44</v>
      </c>
      <c r="F357" s="150">
        <v>476</v>
      </c>
    </row>
    <row r="358" spans="4:6" s="106" customFormat="1" ht="13.5" customHeight="1">
      <c r="D358" s="128">
        <v>2050103</v>
      </c>
      <c r="E358" s="134" t="s">
        <v>45</v>
      </c>
      <c r="F358" s="150"/>
    </row>
    <row r="359" spans="4:6" s="106" customFormat="1" ht="13.5" customHeight="1">
      <c r="D359" s="128">
        <v>2050199</v>
      </c>
      <c r="E359" s="147" t="s">
        <v>252</v>
      </c>
      <c r="F359" s="150">
        <v>198</v>
      </c>
    </row>
    <row r="360" spans="4:6" s="106" customFormat="1" ht="13.5" customHeight="1">
      <c r="D360" s="128">
        <v>20502</v>
      </c>
      <c r="E360" s="134" t="s">
        <v>253</v>
      </c>
      <c r="F360" s="135">
        <v>26377</v>
      </c>
    </row>
    <row r="361" spans="4:6" s="106" customFormat="1" ht="13.5" customHeight="1">
      <c r="D361" s="128">
        <v>2050201</v>
      </c>
      <c r="E361" s="134" t="s">
        <v>254</v>
      </c>
      <c r="F361" s="150">
        <v>472</v>
      </c>
    </row>
    <row r="362" spans="4:6" s="106" customFormat="1" ht="13.5" customHeight="1">
      <c r="D362" s="128">
        <v>2050202</v>
      </c>
      <c r="E362" s="134" t="s">
        <v>255</v>
      </c>
      <c r="F362" s="150">
        <v>11571</v>
      </c>
    </row>
    <row r="363" spans="4:6" s="106" customFormat="1" ht="13.5" customHeight="1">
      <c r="D363" s="128">
        <v>2050203</v>
      </c>
      <c r="E363" s="137" t="s">
        <v>256</v>
      </c>
      <c r="F363" s="150">
        <v>11429</v>
      </c>
    </row>
    <row r="364" spans="4:6" s="106" customFormat="1" ht="13.5" customHeight="1">
      <c r="D364" s="128">
        <v>2050204</v>
      </c>
      <c r="E364" s="137" t="s">
        <v>257</v>
      </c>
      <c r="F364" s="150">
        <v>2894</v>
      </c>
    </row>
    <row r="365" spans="4:6" s="106" customFormat="1" ht="13.5" customHeight="1">
      <c r="D365" s="128">
        <v>2050205</v>
      </c>
      <c r="E365" s="137" t="s">
        <v>258</v>
      </c>
      <c r="F365" s="150"/>
    </row>
    <row r="366" spans="4:6" s="106" customFormat="1" ht="13.5" customHeight="1">
      <c r="D366" s="128">
        <v>2050299</v>
      </c>
      <c r="E366" s="134" t="s">
        <v>259</v>
      </c>
      <c r="F366" s="150">
        <v>11</v>
      </c>
    </row>
    <row r="367" spans="4:6" s="106" customFormat="1" ht="13.5" customHeight="1">
      <c r="D367" s="128">
        <v>20503</v>
      </c>
      <c r="E367" s="134" t="s">
        <v>260</v>
      </c>
      <c r="F367" s="135">
        <v>1118</v>
      </c>
    </row>
    <row r="368" spans="4:6" s="106" customFormat="1" ht="13.5" customHeight="1">
      <c r="D368" s="128">
        <v>2050301</v>
      </c>
      <c r="E368" s="134" t="s">
        <v>261</v>
      </c>
      <c r="F368" s="150"/>
    </row>
    <row r="369" spans="4:6" s="106" customFormat="1" ht="13.5" customHeight="1">
      <c r="D369" s="128">
        <v>2050302</v>
      </c>
      <c r="E369" s="134" t="s">
        <v>262</v>
      </c>
      <c r="F369" s="150">
        <v>1118</v>
      </c>
    </row>
    <row r="370" spans="4:6" s="106" customFormat="1" ht="13.5" customHeight="1">
      <c r="D370" s="128">
        <v>2050303</v>
      </c>
      <c r="E370" s="134" t="s">
        <v>263</v>
      </c>
      <c r="F370" s="150"/>
    </row>
    <row r="371" spans="4:6" s="106" customFormat="1" ht="13.5" customHeight="1">
      <c r="D371" s="128">
        <v>2050305</v>
      </c>
      <c r="E371" s="137" t="s">
        <v>264</v>
      </c>
      <c r="F371" s="150"/>
    </row>
    <row r="372" spans="4:6" s="106" customFormat="1" ht="13.5" customHeight="1">
      <c r="D372" s="128">
        <v>2050399</v>
      </c>
      <c r="E372" s="137" t="s">
        <v>265</v>
      </c>
      <c r="F372" s="150"/>
    </row>
    <row r="373" spans="4:6" s="106" customFormat="1" ht="13.5" customHeight="1">
      <c r="D373" s="128">
        <v>20504</v>
      </c>
      <c r="E373" s="129" t="s">
        <v>266</v>
      </c>
      <c r="F373" s="135"/>
    </row>
    <row r="374" spans="4:6" s="106" customFormat="1" ht="13.5" customHeight="1">
      <c r="D374" s="128">
        <v>2050401</v>
      </c>
      <c r="E374" s="134" t="s">
        <v>267</v>
      </c>
      <c r="F374" s="150"/>
    </row>
    <row r="375" spans="4:6" s="106" customFormat="1" ht="13.5" customHeight="1">
      <c r="D375" s="128">
        <v>2050402</v>
      </c>
      <c r="E375" s="134" t="s">
        <v>268</v>
      </c>
      <c r="F375" s="150"/>
    </row>
    <row r="376" spans="4:6" s="106" customFormat="1" ht="13.5" customHeight="1">
      <c r="D376" s="128">
        <v>2050403</v>
      </c>
      <c r="E376" s="134" t="s">
        <v>269</v>
      </c>
      <c r="F376" s="150"/>
    </row>
    <row r="377" spans="4:6" s="106" customFormat="1" ht="13.5" customHeight="1">
      <c r="D377" s="128">
        <v>2050404</v>
      </c>
      <c r="E377" s="137" t="s">
        <v>270</v>
      </c>
      <c r="F377" s="150"/>
    </row>
    <row r="378" spans="4:6" s="106" customFormat="1" ht="13.5" customHeight="1">
      <c r="D378" s="128">
        <v>2050499</v>
      </c>
      <c r="E378" s="137" t="s">
        <v>271</v>
      </c>
      <c r="F378" s="150"/>
    </row>
    <row r="379" spans="4:6" s="106" customFormat="1" ht="13.5" customHeight="1">
      <c r="D379" s="128">
        <v>20505</v>
      </c>
      <c r="E379" s="137" t="s">
        <v>272</v>
      </c>
      <c r="F379" s="135"/>
    </row>
    <row r="380" spans="4:6" s="106" customFormat="1" ht="13.5" customHeight="1">
      <c r="D380" s="128">
        <v>2050501</v>
      </c>
      <c r="E380" s="134" t="s">
        <v>273</v>
      </c>
      <c r="F380" s="150"/>
    </row>
    <row r="381" spans="4:6" s="106" customFormat="1" ht="13.5" customHeight="1">
      <c r="D381" s="128">
        <v>2050502</v>
      </c>
      <c r="E381" s="134" t="s">
        <v>274</v>
      </c>
      <c r="F381" s="150"/>
    </row>
    <row r="382" spans="4:6" s="106" customFormat="1" ht="13.5" customHeight="1">
      <c r="D382" s="128">
        <v>2050599</v>
      </c>
      <c r="E382" s="134" t="s">
        <v>275</v>
      </c>
      <c r="F382" s="150"/>
    </row>
    <row r="383" spans="4:6" s="106" customFormat="1" ht="13.5" customHeight="1">
      <c r="D383" s="128">
        <v>20506</v>
      </c>
      <c r="E383" s="137" t="s">
        <v>276</v>
      </c>
      <c r="F383" s="135"/>
    </row>
    <row r="384" spans="4:6" s="106" customFormat="1" ht="13.5" customHeight="1">
      <c r="D384" s="128">
        <v>2050601</v>
      </c>
      <c r="E384" s="137" t="s">
        <v>277</v>
      </c>
      <c r="F384" s="151"/>
    </row>
    <row r="385" spans="4:6" s="106" customFormat="1" ht="13.5" customHeight="1">
      <c r="D385" s="128">
        <v>2050602</v>
      </c>
      <c r="E385" s="137" t="s">
        <v>278</v>
      </c>
      <c r="F385" s="150"/>
    </row>
    <row r="386" spans="4:6" s="106" customFormat="1" ht="13.5" customHeight="1">
      <c r="D386" s="128">
        <v>2050699</v>
      </c>
      <c r="E386" s="129" t="s">
        <v>279</v>
      </c>
      <c r="F386" s="150"/>
    </row>
    <row r="387" spans="4:6" s="106" customFormat="1" ht="13.5" customHeight="1">
      <c r="D387" s="128">
        <v>20507</v>
      </c>
      <c r="E387" s="134" t="s">
        <v>280</v>
      </c>
      <c r="F387" s="135"/>
    </row>
    <row r="388" spans="4:6" s="106" customFormat="1" ht="13.5" customHeight="1">
      <c r="D388" s="128">
        <v>2050701</v>
      </c>
      <c r="E388" s="134" t="s">
        <v>281</v>
      </c>
      <c r="F388" s="150"/>
    </row>
    <row r="389" spans="4:6" s="106" customFormat="1" ht="13.5" customHeight="1">
      <c r="D389" s="128">
        <v>2050702</v>
      </c>
      <c r="E389" s="134" t="s">
        <v>282</v>
      </c>
      <c r="F389" s="150"/>
    </row>
    <row r="390" spans="4:6" s="106" customFormat="1" ht="13.5" customHeight="1">
      <c r="D390" s="128">
        <v>2050799</v>
      </c>
      <c r="E390" s="137" t="s">
        <v>283</v>
      </c>
      <c r="F390" s="150"/>
    </row>
    <row r="391" spans="4:6" s="106" customFormat="1" ht="13.5" customHeight="1">
      <c r="D391" s="128">
        <v>20508</v>
      </c>
      <c r="E391" s="137" t="s">
        <v>284</v>
      </c>
      <c r="F391" s="135">
        <v>960</v>
      </c>
    </row>
    <row r="392" spans="4:6" s="106" customFormat="1" ht="13.5" customHeight="1">
      <c r="D392" s="128">
        <v>2050801</v>
      </c>
      <c r="E392" s="137" t="s">
        <v>285</v>
      </c>
      <c r="F392" s="150">
        <v>705</v>
      </c>
    </row>
    <row r="393" spans="4:6" s="106" customFormat="1" ht="13.5" customHeight="1">
      <c r="D393" s="128">
        <v>2050802</v>
      </c>
      <c r="E393" s="134" t="s">
        <v>286</v>
      </c>
      <c r="F393" s="150">
        <v>255</v>
      </c>
    </row>
    <row r="394" spans="4:6" s="106" customFormat="1" ht="13.5" customHeight="1">
      <c r="D394" s="128">
        <v>2050803</v>
      </c>
      <c r="E394" s="134" t="s">
        <v>287</v>
      </c>
      <c r="F394" s="150"/>
    </row>
    <row r="395" spans="4:6" s="106" customFormat="1" ht="13.5" customHeight="1">
      <c r="D395" s="128">
        <v>2050804</v>
      </c>
      <c r="E395" s="134" t="s">
        <v>288</v>
      </c>
      <c r="F395" s="150"/>
    </row>
    <row r="396" spans="4:6" s="106" customFormat="1" ht="13.5" customHeight="1">
      <c r="D396" s="128">
        <v>2050899</v>
      </c>
      <c r="E396" s="134" t="s">
        <v>289</v>
      </c>
      <c r="F396" s="150"/>
    </row>
    <row r="397" spans="4:6" s="106" customFormat="1" ht="13.5" customHeight="1">
      <c r="D397" s="128">
        <v>20509</v>
      </c>
      <c r="E397" s="134" t="s">
        <v>290</v>
      </c>
      <c r="F397" s="135">
        <v>932</v>
      </c>
    </row>
    <row r="398" spans="4:6" s="106" customFormat="1" ht="13.5" customHeight="1">
      <c r="D398" s="128">
        <v>2050901</v>
      </c>
      <c r="E398" s="137" t="s">
        <v>291</v>
      </c>
      <c r="F398" s="150"/>
    </row>
    <row r="399" spans="4:6" s="106" customFormat="1" ht="13.5" customHeight="1">
      <c r="D399" s="128">
        <v>2050902</v>
      </c>
      <c r="E399" s="137" t="s">
        <v>292</v>
      </c>
      <c r="F399" s="150"/>
    </row>
    <row r="400" spans="4:6" s="106" customFormat="1" ht="13.5" customHeight="1">
      <c r="D400" s="128">
        <v>2050903</v>
      </c>
      <c r="E400" s="137" t="s">
        <v>293</v>
      </c>
      <c r="F400" s="150"/>
    </row>
    <row r="401" spans="4:6" s="106" customFormat="1" ht="13.5" customHeight="1">
      <c r="D401" s="128">
        <v>2050904</v>
      </c>
      <c r="E401" s="129" t="s">
        <v>294</v>
      </c>
      <c r="F401" s="150"/>
    </row>
    <row r="402" spans="4:6" s="106" customFormat="1" ht="13.5" customHeight="1">
      <c r="D402" s="128">
        <v>2050905</v>
      </c>
      <c r="E402" s="134" t="s">
        <v>295</v>
      </c>
      <c r="F402" s="150"/>
    </row>
    <row r="403" spans="4:6" s="106" customFormat="1" ht="13.5" customHeight="1">
      <c r="D403" s="128">
        <v>2050999</v>
      </c>
      <c r="E403" s="134" t="s">
        <v>296</v>
      </c>
      <c r="F403" s="150">
        <v>932</v>
      </c>
    </row>
    <row r="404" spans="4:6" s="106" customFormat="1" ht="13.5" customHeight="1">
      <c r="D404" s="128">
        <v>20599</v>
      </c>
      <c r="E404" s="134" t="s">
        <v>297</v>
      </c>
      <c r="F404" s="135">
        <v>212</v>
      </c>
    </row>
    <row r="405" spans="4:6" s="106" customFormat="1" ht="13.5" customHeight="1">
      <c r="D405" s="128">
        <v>2059999</v>
      </c>
      <c r="E405" s="134" t="s">
        <v>298</v>
      </c>
      <c r="F405" s="150">
        <v>212</v>
      </c>
    </row>
    <row r="406" spans="4:6" s="106" customFormat="1" ht="13.5" customHeight="1">
      <c r="D406" s="128">
        <v>206</v>
      </c>
      <c r="E406" s="129" t="s">
        <v>299</v>
      </c>
      <c r="F406" s="130">
        <f>F407+F412+F421+F427+F432+F437+F442+F449+F453+F457</f>
        <v>245</v>
      </c>
    </row>
    <row r="407" spans="4:6" s="106" customFormat="1" ht="13.5" customHeight="1">
      <c r="D407" s="128">
        <v>20601</v>
      </c>
      <c r="E407" s="137" t="s">
        <v>300</v>
      </c>
      <c r="F407" s="135">
        <v>245</v>
      </c>
    </row>
    <row r="408" spans="4:6" s="106" customFormat="1" ht="13.5" customHeight="1">
      <c r="D408" s="128">
        <v>2060101</v>
      </c>
      <c r="E408" s="134" t="s">
        <v>43</v>
      </c>
      <c r="F408" s="150">
        <v>223</v>
      </c>
    </row>
    <row r="409" spans="4:6" s="106" customFormat="1" ht="13.5" customHeight="1">
      <c r="D409" s="128">
        <v>2060102</v>
      </c>
      <c r="E409" s="134" t="s">
        <v>44</v>
      </c>
      <c r="F409" s="150">
        <v>22</v>
      </c>
    </row>
    <row r="410" spans="4:6" s="106" customFormat="1" ht="13.5" customHeight="1">
      <c r="D410" s="128">
        <v>2060103</v>
      </c>
      <c r="E410" s="134" t="s">
        <v>45</v>
      </c>
      <c r="F410" s="150"/>
    </row>
    <row r="411" spans="4:6" s="106" customFormat="1" ht="13.5" customHeight="1">
      <c r="D411" s="128">
        <v>2060199</v>
      </c>
      <c r="E411" s="137" t="s">
        <v>301</v>
      </c>
      <c r="F411" s="150"/>
    </row>
    <row r="412" spans="4:6" s="106" customFormat="1" ht="13.5" customHeight="1">
      <c r="D412" s="128">
        <v>20602</v>
      </c>
      <c r="E412" s="134" t="s">
        <v>302</v>
      </c>
      <c r="F412" s="135"/>
    </row>
    <row r="413" spans="4:6" s="106" customFormat="1" ht="13.5" customHeight="1">
      <c r="D413" s="128">
        <v>2060201</v>
      </c>
      <c r="E413" s="134" t="s">
        <v>303</v>
      </c>
      <c r="F413" s="150"/>
    </row>
    <row r="414" spans="4:6" s="106" customFormat="1" ht="13.5" customHeight="1">
      <c r="D414" s="128">
        <v>2060203</v>
      </c>
      <c r="E414" s="129" t="s">
        <v>304</v>
      </c>
      <c r="F414" s="150"/>
    </row>
    <row r="415" spans="4:6" s="106" customFormat="1" ht="13.5" customHeight="1">
      <c r="D415" s="128">
        <v>2060204</v>
      </c>
      <c r="E415" s="134" t="s">
        <v>305</v>
      </c>
      <c r="F415" s="150"/>
    </row>
    <row r="416" spans="4:6" s="106" customFormat="1" ht="13.5" customHeight="1">
      <c r="D416" s="128">
        <v>2060205</v>
      </c>
      <c r="E416" s="134" t="s">
        <v>306</v>
      </c>
      <c r="F416" s="150"/>
    </row>
    <row r="417" spans="4:6" s="106" customFormat="1" ht="13.5" customHeight="1">
      <c r="D417" s="128">
        <v>2060206</v>
      </c>
      <c r="E417" s="134" t="s">
        <v>307</v>
      </c>
      <c r="F417" s="150"/>
    </row>
    <row r="418" spans="4:6" s="106" customFormat="1" ht="13.5" customHeight="1">
      <c r="D418" s="128">
        <v>2060207</v>
      </c>
      <c r="E418" s="137" t="s">
        <v>308</v>
      </c>
      <c r="F418" s="150"/>
    </row>
    <row r="419" spans="4:6" s="106" customFormat="1" ht="13.5" customHeight="1">
      <c r="D419" s="128">
        <v>2060208</v>
      </c>
      <c r="E419" s="137" t="s">
        <v>309</v>
      </c>
      <c r="F419" s="150"/>
    </row>
    <row r="420" spans="4:6" s="106" customFormat="1" ht="13.5" customHeight="1">
      <c r="D420" s="128">
        <v>2060299</v>
      </c>
      <c r="E420" s="137" t="s">
        <v>310</v>
      </c>
      <c r="F420" s="150"/>
    </row>
    <row r="421" spans="4:6" s="106" customFormat="1" ht="13.5" customHeight="1">
      <c r="D421" s="128">
        <v>20603</v>
      </c>
      <c r="E421" s="137" t="s">
        <v>311</v>
      </c>
      <c r="F421" s="135"/>
    </row>
    <row r="422" spans="4:6" s="106" customFormat="1" ht="13.5" customHeight="1">
      <c r="D422" s="128">
        <v>2060301</v>
      </c>
      <c r="E422" s="134" t="s">
        <v>303</v>
      </c>
      <c r="F422" s="150"/>
    </row>
    <row r="423" spans="4:6" s="106" customFormat="1" ht="13.5" customHeight="1">
      <c r="D423" s="128">
        <v>2060302</v>
      </c>
      <c r="E423" s="134" t="s">
        <v>312</v>
      </c>
      <c r="F423" s="150"/>
    </row>
    <row r="424" spans="4:6" s="106" customFormat="1" ht="13.5" customHeight="1">
      <c r="D424" s="128">
        <v>2060303</v>
      </c>
      <c r="E424" s="134" t="s">
        <v>313</v>
      </c>
      <c r="F424" s="150"/>
    </row>
    <row r="425" spans="4:6" s="106" customFormat="1" ht="13.5" customHeight="1">
      <c r="D425" s="128">
        <v>2060304</v>
      </c>
      <c r="E425" s="137" t="s">
        <v>314</v>
      </c>
      <c r="F425" s="150"/>
    </row>
    <row r="426" spans="4:6" s="106" customFormat="1" ht="13.5" customHeight="1">
      <c r="D426" s="128">
        <v>2060399</v>
      </c>
      <c r="E426" s="137" t="s">
        <v>315</v>
      </c>
      <c r="F426" s="150"/>
    </row>
    <row r="427" spans="4:6" s="106" customFormat="1" ht="13.5" customHeight="1">
      <c r="D427" s="128">
        <v>20604</v>
      </c>
      <c r="E427" s="137" t="s">
        <v>316</v>
      </c>
      <c r="F427" s="135"/>
    </row>
    <row r="428" spans="4:6" s="106" customFormat="1" ht="13.5" customHeight="1">
      <c r="D428" s="128">
        <v>2060401</v>
      </c>
      <c r="E428" s="129" t="s">
        <v>303</v>
      </c>
      <c r="F428" s="150"/>
    </row>
    <row r="429" spans="4:6" s="106" customFormat="1" ht="13.5" customHeight="1">
      <c r="D429" s="128">
        <v>2060404</v>
      </c>
      <c r="E429" s="134" t="s">
        <v>317</v>
      </c>
      <c r="F429" s="150"/>
    </row>
    <row r="430" spans="4:6" s="106" customFormat="1" ht="13.5" customHeight="1">
      <c r="D430" s="128">
        <v>2060405</v>
      </c>
      <c r="E430" s="134" t="s">
        <v>318</v>
      </c>
      <c r="F430" s="150"/>
    </row>
    <row r="431" spans="4:6" s="106" customFormat="1" ht="13.5" customHeight="1">
      <c r="D431" s="128">
        <v>2060499</v>
      </c>
      <c r="E431" s="137" t="s">
        <v>319</v>
      </c>
      <c r="F431" s="150"/>
    </row>
    <row r="432" spans="4:6" s="106" customFormat="1" ht="13.5" customHeight="1">
      <c r="D432" s="128">
        <v>20605</v>
      </c>
      <c r="E432" s="137" t="s">
        <v>320</v>
      </c>
      <c r="F432" s="135"/>
    </row>
    <row r="433" spans="4:6" s="106" customFormat="1" ht="13.5" customHeight="1">
      <c r="D433" s="128">
        <v>2060501</v>
      </c>
      <c r="E433" s="137" t="s">
        <v>303</v>
      </c>
      <c r="F433" s="150"/>
    </row>
    <row r="434" spans="4:6" s="106" customFormat="1" ht="13.5" customHeight="1">
      <c r="D434" s="128">
        <v>2060502</v>
      </c>
      <c r="E434" s="134" t="s">
        <v>321</v>
      </c>
      <c r="F434" s="150"/>
    </row>
    <row r="435" spans="4:6" s="106" customFormat="1" ht="13.5" customHeight="1">
      <c r="D435" s="128">
        <v>2060503</v>
      </c>
      <c r="E435" s="134" t="s">
        <v>322</v>
      </c>
      <c r="F435" s="150"/>
    </row>
    <row r="436" spans="4:6" s="106" customFormat="1" ht="13.5" customHeight="1">
      <c r="D436" s="128">
        <v>2060599</v>
      </c>
      <c r="E436" s="134" t="s">
        <v>323</v>
      </c>
      <c r="F436" s="150"/>
    </row>
    <row r="437" spans="4:6" s="106" customFormat="1" ht="13.5" customHeight="1">
      <c r="D437" s="128">
        <v>20606</v>
      </c>
      <c r="E437" s="137" t="s">
        <v>324</v>
      </c>
      <c r="F437" s="135"/>
    </row>
    <row r="438" spans="4:6" s="106" customFormat="1" ht="13.5" customHeight="1">
      <c r="D438" s="128">
        <v>2060601</v>
      </c>
      <c r="E438" s="137" t="s">
        <v>325</v>
      </c>
      <c r="F438" s="150"/>
    </row>
    <row r="439" spans="4:6" s="106" customFormat="1" ht="13.5" customHeight="1">
      <c r="D439" s="128">
        <v>2060602</v>
      </c>
      <c r="E439" s="137" t="s">
        <v>326</v>
      </c>
      <c r="F439" s="150"/>
    </row>
    <row r="440" spans="4:6" s="106" customFormat="1" ht="13.5" customHeight="1">
      <c r="D440" s="128">
        <v>2060603</v>
      </c>
      <c r="E440" s="137" t="s">
        <v>327</v>
      </c>
      <c r="F440" s="150"/>
    </row>
    <row r="441" spans="4:6" s="106" customFormat="1" ht="13.5" customHeight="1">
      <c r="D441" s="128">
        <v>2060699</v>
      </c>
      <c r="E441" s="137" t="s">
        <v>328</v>
      </c>
      <c r="F441" s="150"/>
    </row>
    <row r="442" spans="4:6" s="106" customFormat="1" ht="13.5" customHeight="1">
      <c r="D442" s="128">
        <v>20607</v>
      </c>
      <c r="E442" s="134" t="s">
        <v>329</v>
      </c>
      <c r="F442" s="135"/>
    </row>
    <row r="443" spans="4:6" s="106" customFormat="1" ht="13.5" customHeight="1">
      <c r="D443" s="128">
        <v>2060701</v>
      </c>
      <c r="E443" s="134" t="s">
        <v>303</v>
      </c>
      <c r="F443" s="150"/>
    </row>
    <row r="444" spans="4:6" s="106" customFormat="1" ht="13.5" customHeight="1">
      <c r="D444" s="128">
        <v>2060702</v>
      </c>
      <c r="E444" s="137" t="s">
        <v>330</v>
      </c>
      <c r="F444" s="150"/>
    </row>
    <row r="445" spans="4:6" s="106" customFormat="1" ht="13.5" customHeight="1">
      <c r="D445" s="128">
        <v>2060703</v>
      </c>
      <c r="E445" s="137" t="s">
        <v>331</v>
      </c>
      <c r="F445" s="150"/>
    </row>
    <row r="446" spans="4:6" s="106" customFormat="1" ht="13.5" customHeight="1">
      <c r="D446" s="128">
        <v>2060704</v>
      </c>
      <c r="E446" s="137" t="s">
        <v>332</v>
      </c>
      <c r="F446" s="150"/>
    </row>
    <row r="447" spans="4:6" s="106" customFormat="1" ht="13.5" customHeight="1">
      <c r="D447" s="128">
        <v>2060705</v>
      </c>
      <c r="E447" s="134" t="s">
        <v>333</v>
      </c>
      <c r="F447" s="150"/>
    </row>
    <row r="448" spans="4:6" s="106" customFormat="1" ht="13.5" customHeight="1">
      <c r="D448" s="128">
        <v>2060799</v>
      </c>
      <c r="E448" s="134" t="s">
        <v>334</v>
      </c>
      <c r="F448" s="150"/>
    </row>
    <row r="449" spans="4:6" s="106" customFormat="1" ht="13.5" customHeight="1">
      <c r="D449" s="128">
        <v>20608</v>
      </c>
      <c r="E449" s="134" t="s">
        <v>335</v>
      </c>
      <c r="F449" s="135"/>
    </row>
    <row r="450" spans="4:6" s="106" customFormat="1" ht="13.5" customHeight="1">
      <c r="D450" s="128">
        <v>2060801</v>
      </c>
      <c r="E450" s="137" t="s">
        <v>336</v>
      </c>
      <c r="F450" s="150"/>
    </row>
    <row r="451" spans="4:6" s="106" customFormat="1" ht="13.5" customHeight="1">
      <c r="D451" s="128">
        <v>2060802</v>
      </c>
      <c r="E451" s="137" t="s">
        <v>337</v>
      </c>
      <c r="F451" s="150"/>
    </row>
    <row r="452" spans="4:6" s="106" customFormat="1" ht="13.5" customHeight="1">
      <c r="D452" s="128">
        <v>2060899</v>
      </c>
      <c r="E452" s="137" t="s">
        <v>338</v>
      </c>
      <c r="F452" s="150"/>
    </row>
    <row r="453" spans="4:6" s="106" customFormat="1" ht="13.5" customHeight="1">
      <c r="D453" s="128">
        <v>20609</v>
      </c>
      <c r="E453" s="129" t="s">
        <v>339</v>
      </c>
      <c r="F453" s="135"/>
    </row>
    <row r="454" spans="4:6" s="106" customFormat="1" ht="13.5" customHeight="1">
      <c r="D454" s="128">
        <v>2060901</v>
      </c>
      <c r="E454" s="137" t="s">
        <v>340</v>
      </c>
      <c r="F454" s="150"/>
    </row>
    <row r="455" spans="4:6" s="106" customFormat="1" ht="13.5" customHeight="1">
      <c r="D455" s="128">
        <v>2060902</v>
      </c>
      <c r="E455" s="137" t="s">
        <v>341</v>
      </c>
      <c r="F455" s="150"/>
    </row>
    <row r="456" spans="4:6" s="106" customFormat="1" ht="13.5" customHeight="1">
      <c r="D456" s="128">
        <v>2060999</v>
      </c>
      <c r="E456" s="137" t="s">
        <v>342</v>
      </c>
      <c r="F456" s="150"/>
    </row>
    <row r="457" spans="4:6" s="106" customFormat="1" ht="13.5" customHeight="1">
      <c r="D457" s="128">
        <v>20699</v>
      </c>
      <c r="E457" s="134" t="s">
        <v>343</v>
      </c>
      <c r="F457" s="135"/>
    </row>
    <row r="458" spans="4:6" s="106" customFormat="1" ht="13.5" customHeight="1">
      <c r="D458" s="128">
        <v>2069901</v>
      </c>
      <c r="E458" s="134" t="s">
        <v>344</v>
      </c>
      <c r="F458" s="150"/>
    </row>
    <row r="459" spans="4:6" s="106" customFormat="1" ht="13.5" customHeight="1">
      <c r="D459" s="128">
        <v>2069902</v>
      </c>
      <c r="E459" s="137" t="s">
        <v>345</v>
      </c>
      <c r="F459" s="150"/>
    </row>
    <row r="460" spans="4:6" s="106" customFormat="1" ht="13.5" customHeight="1">
      <c r="D460" s="128">
        <v>2069903</v>
      </c>
      <c r="E460" s="137" t="s">
        <v>346</v>
      </c>
      <c r="F460" s="150"/>
    </row>
    <row r="461" spans="4:6" s="106" customFormat="1" ht="13.5" customHeight="1">
      <c r="D461" s="128">
        <v>2069999</v>
      </c>
      <c r="E461" s="137" t="s">
        <v>347</v>
      </c>
      <c r="F461" s="150"/>
    </row>
    <row r="462" spans="4:6" s="106" customFormat="1" ht="13.5" customHeight="1">
      <c r="D462" s="128">
        <v>207</v>
      </c>
      <c r="E462" s="129" t="s">
        <v>348</v>
      </c>
      <c r="F462" s="130">
        <f>F463+F479+F487+F498+F507+F515</f>
        <v>1186</v>
      </c>
    </row>
    <row r="463" spans="4:6" s="106" customFormat="1" ht="13.5" customHeight="1">
      <c r="D463" s="128">
        <v>20701</v>
      </c>
      <c r="E463" s="129" t="s">
        <v>349</v>
      </c>
      <c r="F463" s="135">
        <v>968</v>
      </c>
    </row>
    <row r="464" spans="4:6" s="106" customFormat="1" ht="13.5" customHeight="1">
      <c r="D464" s="128">
        <v>2070101</v>
      </c>
      <c r="E464" s="129" t="s">
        <v>43</v>
      </c>
      <c r="F464" s="150"/>
    </row>
    <row r="465" spans="4:6" s="106" customFormat="1" ht="13.5" customHeight="1">
      <c r="D465" s="128">
        <v>2070102</v>
      </c>
      <c r="E465" s="129" t="s">
        <v>44</v>
      </c>
      <c r="F465" s="150">
        <v>69</v>
      </c>
    </row>
    <row r="466" spans="4:6" s="106" customFormat="1" ht="13.5" customHeight="1">
      <c r="D466" s="128">
        <v>2070103</v>
      </c>
      <c r="E466" s="129" t="s">
        <v>45</v>
      </c>
      <c r="F466" s="150"/>
    </row>
    <row r="467" spans="4:6" s="106" customFormat="1" ht="13.5" customHeight="1">
      <c r="D467" s="128">
        <v>2070104</v>
      </c>
      <c r="E467" s="129" t="s">
        <v>350</v>
      </c>
      <c r="F467" s="150"/>
    </row>
    <row r="468" spans="4:6" s="106" customFormat="1" ht="13.5" customHeight="1">
      <c r="D468" s="128">
        <v>2070105</v>
      </c>
      <c r="E468" s="129" t="s">
        <v>351</v>
      </c>
      <c r="F468" s="150">
        <v>145</v>
      </c>
    </row>
    <row r="469" spans="4:6" s="106" customFormat="1" ht="13.5" customHeight="1">
      <c r="D469" s="128">
        <v>2070106</v>
      </c>
      <c r="E469" s="129" t="s">
        <v>352</v>
      </c>
      <c r="F469" s="150"/>
    </row>
    <row r="470" spans="4:6" s="106" customFormat="1" ht="13.5" customHeight="1">
      <c r="D470" s="128">
        <v>2070107</v>
      </c>
      <c r="E470" s="129" t="s">
        <v>353</v>
      </c>
      <c r="F470" s="150">
        <v>27</v>
      </c>
    </row>
    <row r="471" spans="4:6" s="106" customFormat="1" ht="13.5" customHeight="1">
      <c r="D471" s="128">
        <v>2070108</v>
      </c>
      <c r="E471" s="129" t="s">
        <v>354</v>
      </c>
      <c r="F471" s="150">
        <v>13</v>
      </c>
    </row>
    <row r="472" spans="4:6" s="106" customFormat="1" ht="13.5" customHeight="1">
      <c r="D472" s="128">
        <v>2070109</v>
      </c>
      <c r="E472" s="129" t="s">
        <v>355</v>
      </c>
      <c r="F472" s="150">
        <v>633</v>
      </c>
    </row>
    <row r="473" spans="4:6" s="106" customFormat="1" ht="13.5" customHeight="1">
      <c r="D473" s="128">
        <v>2070110</v>
      </c>
      <c r="E473" s="129" t="s">
        <v>356</v>
      </c>
      <c r="F473" s="150"/>
    </row>
    <row r="474" spans="4:6" s="106" customFormat="1" ht="13.5" customHeight="1">
      <c r="D474" s="128">
        <v>2070111</v>
      </c>
      <c r="E474" s="129" t="s">
        <v>357</v>
      </c>
      <c r="F474" s="150"/>
    </row>
    <row r="475" spans="4:6" s="106" customFormat="1" ht="13.5" customHeight="1">
      <c r="D475" s="128">
        <v>2070112</v>
      </c>
      <c r="E475" s="129" t="s">
        <v>358</v>
      </c>
      <c r="F475" s="150">
        <v>60</v>
      </c>
    </row>
    <row r="476" spans="4:6" s="106" customFormat="1" ht="13.5" customHeight="1">
      <c r="D476" s="128">
        <v>2070113</v>
      </c>
      <c r="E476" s="129" t="s">
        <v>359</v>
      </c>
      <c r="F476" s="150"/>
    </row>
    <row r="477" spans="4:6" s="106" customFormat="1" ht="13.5" customHeight="1">
      <c r="D477" s="128">
        <v>2070114</v>
      </c>
      <c r="E477" s="129" t="s">
        <v>360</v>
      </c>
      <c r="F477" s="150">
        <v>10</v>
      </c>
    </row>
    <row r="478" spans="4:6" s="106" customFormat="1" ht="13.5" customHeight="1">
      <c r="D478" s="128">
        <v>2070199</v>
      </c>
      <c r="E478" s="129" t="s">
        <v>361</v>
      </c>
      <c r="F478" s="150">
        <v>11</v>
      </c>
    </row>
    <row r="479" spans="4:6" s="106" customFormat="1" ht="13.5" customHeight="1">
      <c r="D479" s="128">
        <v>20702</v>
      </c>
      <c r="E479" s="129" t="s">
        <v>362</v>
      </c>
      <c r="F479" s="135">
        <v>4</v>
      </c>
    </row>
    <row r="480" spans="4:6" s="106" customFormat="1" ht="13.5" customHeight="1">
      <c r="D480" s="128">
        <v>2070201</v>
      </c>
      <c r="E480" s="129" t="s">
        <v>43</v>
      </c>
      <c r="F480" s="150"/>
    </row>
    <row r="481" spans="4:6" s="106" customFormat="1" ht="13.5" customHeight="1">
      <c r="D481" s="128">
        <v>2070202</v>
      </c>
      <c r="E481" s="129" t="s">
        <v>44</v>
      </c>
      <c r="F481" s="150"/>
    </row>
    <row r="482" spans="4:6" s="106" customFormat="1" ht="13.5" customHeight="1">
      <c r="D482" s="128">
        <v>2070203</v>
      </c>
      <c r="E482" s="129" t="s">
        <v>45</v>
      </c>
      <c r="F482" s="150"/>
    </row>
    <row r="483" spans="4:6" s="106" customFormat="1" ht="13.5" customHeight="1">
      <c r="D483" s="128">
        <v>2070204</v>
      </c>
      <c r="E483" s="129" t="s">
        <v>363</v>
      </c>
      <c r="F483" s="150">
        <v>4</v>
      </c>
    </row>
    <row r="484" spans="4:6" s="106" customFormat="1" ht="13.5" customHeight="1">
      <c r="D484" s="128">
        <v>2070205</v>
      </c>
      <c r="E484" s="129" t="s">
        <v>364</v>
      </c>
      <c r="F484" s="150"/>
    </row>
    <row r="485" spans="4:6" s="106" customFormat="1" ht="13.5" customHeight="1">
      <c r="D485" s="128">
        <v>2070206</v>
      </c>
      <c r="E485" s="129" t="s">
        <v>365</v>
      </c>
      <c r="F485" s="150"/>
    </row>
    <row r="486" spans="4:6" s="106" customFormat="1" ht="13.5" customHeight="1">
      <c r="D486" s="128">
        <v>2070299</v>
      </c>
      <c r="E486" s="129" t="s">
        <v>366</v>
      </c>
      <c r="F486" s="150"/>
    </row>
    <row r="487" spans="4:6" s="106" customFormat="1" ht="13.5" customHeight="1">
      <c r="D487" s="128">
        <v>20703</v>
      </c>
      <c r="E487" s="129" t="s">
        <v>367</v>
      </c>
      <c r="F487" s="135">
        <v>5</v>
      </c>
    </row>
    <row r="488" spans="4:6" s="106" customFormat="1" ht="13.5" customHeight="1">
      <c r="D488" s="128">
        <v>2070301</v>
      </c>
      <c r="E488" s="129" t="s">
        <v>43</v>
      </c>
      <c r="F488" s="150"/>
    </row>
    <row r="489" spans="4:6" s="106" customFormat="1" ht="13.5" customHeight="1">
      <c r="D489" s="128">
        <v>2070302</v>
      </c>
      <c r="E489" s="129" t="s">
        <v>44</v>
      </c>
      <c r="F489" s="150"/>
    </row>
    <row r="490" spans="4:6" s="106" customFormat="1" ht="13.5" customHeight="1">
      <c r="D490" s="128">
        <v>2070303</v>
      </c>
      <c r="E490" s="129" t="s">
        <v>45</v>
      </c>
      <c r="F490" s="150"/>
    </row>
    <row r="491" spans="4:6" s="106" customFormat="1" ht="13.5" customHeight="1">
      <c r="D491" s="128">
        <v>2070304</v>
      </c>
      <c r="E491" s="129" t="s">
        <v>368</v>
      </c>
      <c r="F491" s="150"/>
    </row>
    <row r="492" spans="4:6" s="106" customFormat="1" ht="13.5" customHeight="1">
      <c r="D492" s="128">
        <v>2070305</v>
      </c>
      <c r="E492" s="129" t="s">
        <v>369</v>
      </c>
      <c r="F492" s="150"/>
    </row>
    <row r="493" spans="4:6" s="106" customFormat="1" ht="13.5" customHeight="1">
      <c r="D493" s="128">
        <v>2070306</v>
      </c>
      <c r="E493" s="129" t="s">
        <v>370</v>
      </c>
      <c r="F493" s="150">
        <v>5</v>
      </c>
    </row>
    <row r="494" spans="4:6" s="106" customFormat="1" ht="13.5" customHeight="1">
      <c r="D494" s="128">
        <v>2070307</v>
      </c>
      <c r="E494" s="129" t="s">
        <v>371</v>
      </c>
      <c r="F494" s="150"/>
    </row>
    <row r="495" spans="4:6" s="106" customFormat="1" ht="13.5" customHeight="1">
      <c r="D495" s="128">
        <v>2070308</v>
      </c>
      <c r="E495" s="129" t="s">
        <v>372</v>
      </c>
      <c r="F495" s="150"/>
    </row>
    <row r="496" spans="4:6" s="106" customFormat="1" ht="13.5" customHeight="1">
      <c r="D496" s="128">
        <v>2070309</v>
      </c>
      <c r="E496" s="129" t="s">
        <v>373</v>
      </c>
      <c r="F496" s="150"/>
    </row>
    <row r="497" spans="4:6" s="106" customFormat="1" ht="13.5" customHeight="1">
      <c r="D497" s="128">
        <v>2070399</v>
      </c>
      <c r="E497" s="129" t="s">
        <v>374</v>
      </c>
      <c r="F497" s="150"/>
    </row>
    <row r="498" spans="4:6" s="106" customFormat="1" ht="13.5" customHeight="1">
      <c r="D498" s="128">
        <v>20706</v>
      </c>
      <c r="E498" s="129" t="s">
        <v>375</v>
      </c>
      <c r="F498" s="135"/>
    </row>
    <row r="499" spans="4:6" s="106" customFormat="1" ht="13.5" customHeight="1">
      <c r="D499" s="128">
        <v>2070601</v>
      </c>
      <c r="E499" s="129" t="s">
        <v>43</v>
      </c>
      <c r="F499" s="150"/>
    </row>
    <row r="500" spans="4:6" s="106" customFormat="1" ht="13.5" customHeight="1">
      <c r="D500" s="128">
        <v>2070602</v>
      </c>
      <c r="E500" s="129" t="s">
        <v>44</v>
      </c>
      <c r="F500" s="150"/>
    </row>
    <row r="501" spans="4:6" s="106" customFormat="1" ht="13.5" customHeight="1">
      <c r="D501" s="128">
        <v>2070603</v>
      </c>
      <c r="E501" s="129" t="s">
        <v>45</v>
      </c>
      <c r="F501" s="150"/>
    </row>
    <row r="502" spans="4:6" s="106" customFormat="1" ht="13.5" customHeight="1">
      <c r="D502" s="128">
        <v>2070604</v>
      </c>
      <c r="E502" s="129" t="s">
        <v>376</v>
      </c>
      <c r="F502" s="150"/>
    </row>
    <row r="503" spans="4:6" s="106" customFormat="1" ht="13.5" customHeight="1">
      <c r="D503" s="128">
        <v>2070605</v>
      </c>
      <c r="E503" s="129" t="s">
        <v>377</v>
      </c>
      <c r="F503" s="150"/>
    </row>
    <row r="504" spans="4:6" s="106" customFormat="1" ht="13.5" customHeight="1">
      <c r="D504" s="128">
        <v>2070606</v>
      </c>
      <c r="E504" s="129" t="s">
        <v>378</v>
      </c>
      <c r="F504" s="150"/>
    </row>
    <row r="505" spans="4:6" s="106" customFormat="1" ht="13.5" customHeight="1">
      <c r="D505" s="128">
        <v>2070607</v>
      </c>
      <c r="E505" s="129" t="s">
        <v>379</v>
      </c>
      <c r="F505" s="150"/>
    </row>
    <row r="506" spans="4:6" s="106" customFormat="1" ht="13.5" customHeight="1">
      <c r="D506" s="128">
        <v>2070699</v>
      </c>
      <c r="E506" s="129" t="s">
        <v>380</v>
      </c>
      <c r="F506" s="150"/>
    </row>
    <row r="507" spans="4:6" s="106" customFormat="1" ht="13.5" customHeight="1">
      <c r="D507" s="128">
        <v>20708</v>
      </c>
      <c r="E507" s="129" t="s">
        <v>381</v>
      </c>
      <c r="F507" s="135">
        <v>209</v>
      </c>
    </row>
    <row r="508" spans="4:6" s="106" customFormat="1" ht="13.5" customHeight="1">
      <c r="D508" s="128">
        <v>2070801</v>
      </c>
      <c r="E508" s="129" t="s">
        <v>43</v>
      </c>
      <c r="F508" s="150"/>
    </row>
    <row r="509" spans="4:6" s="106" customFormat="1" ht="13.5" customHeight="1">
      <c r="D509" s="128">
        <v>2070802</v>
      </c>
      <c r="E509" s="129" t="s">
        <v>44</v>
      </c>
      <c r="F509" s="150"/>
    </row>
    <row r="510" spans="4:6" s="106" customFormat="1" ht="13.5" customHeight="1">
      <c r="D510" s="128">
        <v>2070803</v>
      </c>
      <c r="E510" s="129" t="s">
        <v>45</v>
      </c>
      <c r="F510" s="150"/>
    </row>
    <row r="511" spans="4:6" s="106" customFormat="1" ht="13.5" customHeight="1">
      <c r="D511" s="128">
        <v>2070806</v>
      </c>
      <c r="E511" s="129" t="s">
        <v>382</v>
      </c>
      <c r="F511" s="150"/>
    </row>
    <row r="512" spans="4:6" s="106" customFormat="1" ht="13.5" customHeight="1">
      <c r="D512" s="128">
        <v>2070807</v>
      </c>
      <c r="E512" s="129" t="s">
        <v>383</v>
      </c>
      <c r="F512" s="150"/>
    </row>
    <row r="513" spans="4:6" s="106" customFormat="1" ht="13.5" customHeight="1">
      <c r="D513" s="128">
        <v>2070808</v>
      </c>
      <c r="E513" s="129" t="s">
        <v>384</v>
      </c>
      <c r="F513" s="150">
        <v>193</v>
      </c>
    </row>
    <row r="514" spans="4:6" s="106" customFormat="1" ht="13.5" customHeight="1">
      <c r="D514" s="128">
        <v>2070899</v>
      </c>
      <c r="E514" s="129" t="s">
        <v>385</v>
      </c>
      <c r="F514" s="150">
        <v>16</v>
      </c>
    </row>
    <row r="515" spans="4:6" s="106" customFormat="1" ht="13.5" customHeight="1">
      <c r="D515" s="128">
        <v>20799</v>
      </c>
      <c r="E515" s="129" t="s">
        <v>386</v>
      </c>
      <c r="F515" s="135"/>
    </row>
    <row r="516" spans="4:6" s="106" customFormat="1" ht="13.5" customHeight="1">
      <c r="D516" s="128">
        <v>2079902</v>
      </c>
      <c r="E516" s="129" t="s">
        <v>387</v>
      </c>
      <c r="F516" s="150"/>
    </row>
    <row r="517" spans="4:6" s="106" customFormat="1" ht="13.5" customHeight="1">
      <c r="D517" s="128">
        <v>2079903</v>
      </c>
      <c r="E517" s="129" t="s">
        <v>388</v>
      </c>
      <c r="F517" s="150"/>
    </row>
    <row r="518" spans="4:6" s="106" customFormat="1" ht="13.5" customHeight="1">
      <c r="D518" s="128">
        <v>2079999</v>
      </c>
      <c r="E518" s="129" t="s">
        <v>389</v>
      </c>
      <c r="F518" s="150"/>
    </row>
    <row r="519" spans="4:6" s="106" customFormat="1" ht="13.5" customHeight="1">
      <c r="D519" s="128">
        <v>208</v>
      </c>
      <c r="E519" s="129" t="s">
        <v>390</v>
      </c>
      <c r="F519" s="130">
        <f>F520+F539+F547+F549+F558+F562+F572+F581+F588+F596+F605+F611+F614+F617+F620+F623+F626+F630+F634+F642+F645</f>
        <v>31605</v>
      </c>
    </row>
    <row r="520" spans="4:6" s="106" customFormat="1" ht="13.5" customHeight="1">
      <c r="D520" s="128">
        <v>20801</v>
      </c>
      <c r="E520" s="129" t="s">
        <v>391</v>
      </c>
      <c r="F520" s="135">
        <v>1887</v>
      </c>
    </row>
    <row r="521" spans="4:6" s="106" customFormat="1" ht="13.5" customHeight="1">
      <c r="D521" s="128">
        <v>2080101</v>
      </c>
      <c r="E521" s="129" t="s">
        <v>43</v>
      </c>
      <c r="F521" s="150">
        <v>245</v>
      </c>
    </row>
    <row r="522" spans="4:6" s="106" customFormat="1" ht="13.5" customHeight="1">
      <c r="D522" s="128">
        <v>2080102</v>
      </c>
      <c r="E522" s="129" t="s">
        <v>44</v>
      </c>
      <c r="F522" s="150"/>
    </row>
    <row r="523" spans="4:6" s="106" customFormat="1" ht="13.5" customHeight="1">
      <c r="D523" s="128">
        <v>2080103</v>
      </c>
      <c r="E523" s="129" t="s">
        <v>45</v>
      </c>
      <c r="F523" s="150"/>
    </row>
    <row r="524" spans="4:6" s="106" customFormat="1" ht="13.5" customHeight="1">
      <c r="D524" s="128">
        <v>2080104</v>
      </c>
      <c r="E524" s="129" t="s">
        <v>392</v>
      </c>
      <c r="F524" s="150"/>
    </row>
    <row r="525" spans="4:6" s="106" customFormat="1" ht="13.5" customHeight="1">
      <c r="D525" s="128">
        <v>2080105</v>
      </c>
      <c r="E525" s="129" t="s">
        <v>393</v>
      </c>
      <c r="F525" s="150">
        <v>2</v>
      </c>
    </row>
    <row r="526" spans="4:6" s="106" customFormat="1" ht="13.5" customHeight="1">
      <c r="D526" s="128">
        <v>2080106</v>
      </c>
      <c r="E526" s="129" t="s">
        <v>394</v>
      </c>
      <c r="F526" s="150"/>
    </row>
    <row r="527" spans="4:6" s="106" customFormat="1" ht="13.5" customHeight="1">
      <c r="D527" s="128">
        <v>2080107</v>
      </c>
      <c r="E527" s="129" t="s">
        <v>395</v>
      </c>
      <c r="F527" s="150"/>
    </row>
    <row r="528" spans="4:6" s="106" customFormat="1" ht="13.5" customHeight="1">
      <c r="D528" s="128">
        <v>2080108</v>
      </c>
      <c r="E528" s="129" t="s">
        <v>84</v>
      </c>
      <c r="F528" s="150"/>
    </row>
    <row r="529" spans="4:6" s="106" customFormat="1" ht="13.5" customHeight="1">
      <c r="D529" s="128">
        <v>2080109</v>
      </c>
      <c r="E529" s="129" t="s">
        <v>396</v>
      </c>
      <c r="F529" s="150"/>
    </row>
    <row r="530" spans="4:6" s="106" customFormat="1" ht="13.5" customHeight="1">
      <c r="D530" s="128">
        <v>2080110</v>
      </c>
      <c r="E530" s="129" t="s">
        <v>397</v>
      </c>
      <c r="F530" s="150"/>
    </row>
    <row r="531" spans="4:6" s="106" customFormat="1" ht="13.5" customHeight="1">
      <c r="D531" s="128">
        <v>2080111</v>
      </c>
      <c r="E531" s="129" t="s">
        <v>398</v>
      </c>
      <c r="F531" s="150"/>
    </row>
    <row r="532" spans="4:6" s="106" customFormat="1" ht="13.5" customHeight="1">
      <c r="D532" s="128">
        <v>2080112</v>
      </c>
      <c r="E532" s="129" t="s">
        <v>399</v>
      </c>
      <c r="F532" s="150"/>
    </row>
    <row r="533" spans="4:6" s="106" customFormat="1" ht="13.5" customHeight="1">
      <c r="D533" s="128">
        <v>2080113</v>
      </c>
      <c r="E533" s="129" t="s">
        <v>400</v>
      </c>
      <c r="F533" s="150"/>
    </row>
    <row r="534" spans="4:6" s="106" customFormat="1" ht="13.5" customHeight="1">
      <c r="D534" s="128">
        <v>2080114</v>
      </c>
      <c r="E534" s="129" t="s">
        <v>401</v>
      </c>
      <c r="F534" s="150"/>
    </row>
    <row r="535" spans="4:6" s="106" customFormat="1" ht="13.5" customHeight="1">
      <c r="D535" s="128">
        <v>2080115</v>
      </c>
      <c r="E535" s="129" t="s">
        <v>402</v>
      </c>
      <c r="F535" s="150"/>
    </row>
    <row r="536" spans="4:6" s="106" customFormat="1" ht="13.5" customHeight="1">
      <c r="D536" s="128">
        <v>2080116</v>
      </c>
      <c r="E536" s="129" t="s">
        <v>403</v>
      </c>
      <c r="F536" s="150"/>
    </row>
    <row r="537" spans="4:6" s="106" customFormat="1" ht="13.5" customHeight="1">
      <c r="D537" s="128">
        <v>2080150</v>
      </c>
      <c r="E537" s="129" t="s">
        <v>52</v>
      </c>
      <c r="F537" s="150">
        <v>368</v>
      </c>
    </row>
    <row r="538" spans="4:6" s="106" customFormat="1" ht="13.5" customHeight="1">
      <c r="D538" s="128">
        <v>2080199</v>
      </c>
      <c r="E538" s="129" t="s">
        <v>404</v>
      </c>
      <c r="F538" s="150">
        <v>1272</v>
      </c>
    </row>
    <row r="539" spans="4:6" s="106" customFormat="1" ht="13.5" customHeight="1">
      <c r="D539" s="128">
        <v>20802</v>
      </c>
      <c r="E539" s="129" t="s">
        <v>405</v>
      </c>
      <c r="F539" s="135">
        <v>615</v>
      </c>
    </row>
    <row r="540" spans="4:6" s="106" customFormat="1" ht="13.5" customHeight="1">
      <c r="D540" s="128">
        <v>2080201</v>
      </c>
      <c r="E540" s="129" t="s">
        <v>43</v>
      </c>
      <c r="F540" s="150">
        <v>135</v>
      </c>
    </row>
    <row r="541" spans="4:6" s="106" customFormat="1" ht="13.5" customHeight="1">
      <c r="D541" s="128">
        <v>2080202</v>
      </c>
      <c r="E541" s="129" t="s">
        <v>44</v>
      </c>
      <c r="F541" s="150"/>
    </row>
    <row r="542" spans="4:6" s="106" customFormat="1" ht="13.5" customHeight="1">
      <c r="D542" s="128">
        <v>2080203</v>
      </c>
      <c r="E542" s="129" t="s">
        <v>45</v>
      </c>
      <c r="F542" s="150"/>
    </row>
    <row r="543" spans="4:6" s="106" customFormat="1" ht="13.5" customHeight="1">
      <c r="D543" s="128">
        <v>2080206</v>
      </c>
      <c r="E543" s="129" t="s">
        <v>406</v>
      </c>
      <c r="F543" s="150"/>
    </row>
    <row r="544" spans="4:6" s="106" customFormat="1" ht="13.5" customHeight="1">
      <c r="D544" s="128">
        <v>2080207</v>
      </c>
      <c r="E544" s="129" t="s">
        <v>407</v>
      </c>
      <c r="F544" s="150"/>
    </row>
    <row r="545" spans="4:6" s="106" customFormat="1" ht="13.5" customHeight="1">
      <c r="D545" s="128">
        <v>2080208</v>
      </c>
      <c r="E545" s="129" t="s">
        <v>408</v>
      </c>
      <c r="F545" s="150">
        <v>22</v>
      </c>
    </row>
    <row r="546" spans="4:6" s="106" customFormat="1" ht="13.5" customHeight="1">
      <c r="D546" s="128">
        <v>2080299</v>
      </c>
      <c r="E546" s="129" t="s">
        <v>409</v>
      </c>
      <c r="F546" s="150">
        <v>458</v>
      </c>
    </row>
    <row r="547" spans="4:6" s="106" customFormat="1" ht="13.5" customHeight="1">
      <c r="D547" s="128">
        <v>20804</v>
      </c>
      <c r="E547" s="129" t="s">
        <v>410</v>
      </c>
      <c r="F547" s="135"/>
    </row>
    <row r="548" spans="4:6" s="106" customFormat="1" ht="13.5" customHeight="1">
      <c r="D548" s="128">
        <v>2080402</v>
      </c>
      <c r="E548" s="129" t="s">
        <v>411</v>
      </c>
      <c r="F548" s="150"/>
    </row>
    <row r="549" spans="4:6" s="106" customFormat="1" ht="13.5" customHeight="1">
      <c r="D549" s="128">
        <v>20805</v>
      </c>
      <c r="E549" s="129" t="s">
        <v>412</v>
      </c>
      <c r="F549" s="135">
        <v>17564</v>
      </c>
    </row>
    <row r="550" spans="4:6" s="106" customFormat="1" ht="13.5" customHeight="1">
      <c r="D550" s="128">
        <v>2080501</v>
      </c>
      <c r="E550" s="129" t="s">
        <v>413</v>
      </c>
      <c r="F550" s="150"/>
    </row>
    <row r="551" spans="4:6" s="106" customFormat="1" ht="13.5" customHeight="1">
      <c r="D551" s="128">
        <v>2080502</v>
      </c>
      <c r="E551" s="129" t="s">
        <v>414</v>
      </c>
      <c r="F551" s="150"/>
    </row>
    <row r="552" spans="4:6" s="106" customFormat="1" ht="13.5" customHeight="1">
      <c r="D552" s="128">
        <v>2080503</v>
      </c>
      <c r="E552" s="129" t="s">
        <v>415</v>
      </c>
      <c r="F552" s="150"/>
    </row>
    <row r="553" spans="4:6" s="106" customFormat="1" ht="13.5" customHeight="1">
      <c r="D553" s="128">
        <v>2080505</v>
      </c>
      <c r="E553" s="129" t="s">
        <v>416</v>
      </c>
      <c r="F553" s="150">
        <v>2491</v>
      </c>
    </row>
    <row r="554" spans="4:6" s="106" customFormat="1" ht="13.5" customHeight="1">
      <c r="D554" s="128">
        <v>2080506</v>
      </c>
      <c r="E554" s="129" t="s">
        <v>417</v>
      </c>
      <c r="F554" s="150">
        <v>267</v>
      </c>
    </row>
    <row r="555" spans="4:6" s="106" customFormat="1" ht="13.5" customHeight="1">
      <c r="D555" s="128">
        <v>2080507</v>
      </c>
      <c r="E555" s="129" t="s">
        <v>418</v>
      </c>
      <c r="F555" s="150">
        <v>14806</v>
      </c>
    </row>
    <row r="556" spans="4:6" s="106" customFormat="1" ht="13.5" customHeight="1">
      <c r="D556" s="128">
        <v>2080508</v>
      </c>
      <c r="E556" s="129" t="s">
        <v>419</v>
      </c>
      <c r="F556" s="150"/>
    </row>
    <row r="557" spans="4:6" s="106" customFormat="1" ht="13.5" customHeight="1">
      <c r="D557" s="128">
        <v>2080599</v>
      </c>
      <c r="E557" s="129" t="s">
        <v>420</v>
      </c>
      <c r="F557" s="150"/>
    </row>
    <row r="558" spans="4:6" s="106" customFormat="1" ht="13.5" customHeight="1">
      <c r="D558" s="128">
        <v>20806</v>
      </c>
      <c r="E558" s="129" t="s">
        <v>421</v>
      </c>
      <c r="F558" s="135">
        <v>37</v>
      </c>
    </row>
    <row r="559" spans="4:6" s="106" customFormat="1" ht="13.5" customHeight="1">
      <c r="D559" s="128">
        <v>2080601</v>
      </c>
      <c r="E559" s="129" t="s">
        <v>422</v>
      </c>
      <c r="F559" s="150">
        <v>37</v>
      </c>
    </row>
    <row r="560" spans="4:6" s="106" customFormat="1" ht="13.5" customHeight="1">
      <c r="D560" s="128">
        <v>2080602</v>
      </c>
      <c r="E560" s="129" t="s">
        <v>423</v>
      </c>
      <c r="F560" s="150"/>
    </row>
    <row r="561" spans="4:6" s="106" customFormat="1" ht="13.5" customHeight="1">
      <c r="D561" s="128">
        <v>2080699</v>
      </c>
      <c r="E561" s="129" t="s">
        <v>424</v>
      </c>
      <c r="F561" s="150"/>
    </row>
    <row r="562" spans="4:6" s="106" customFormat="1" ht="13.5" customHeight="1">
      <c r="D562" s="128">
        <v>20807</v>
      </c>
      <c r="E562" s="129" t="s">
        <v>425</v>
      </c>
      <c r="F562" s="135">
        <v>143</v>
      </c>
    </row>
    <row r="563" spans="4:6" s="106" customFormat="1" ht="13.5" customHeight="1">
      <c r="D563" s="128">
        <v>2080701</v>
      </c>
      <c r="E563" s="129" t="s">
        <v>426</v>
      </c>
      <c r="F563" s="150"/>
    </row>
    <row r="564" spans="4:6" s="106" customFormat="1" ht="13.5" customHeight="1">
      <c r="D564" s="128">
        <v>2080702</v>
      </c>
      <c r="E564" s="129" t="s">
        <v>427</v>
      </c>
      <c r="F564" s="150"/>
    </row>
    <row r="565" spans="4:6" s="106" customFormat="1" ht="13.5" customHeight="1">
      <c r="D565" s="128">
        <v>2080704</v>
      </c>
      <c r="E565" s="129" t="s">
        <v>428</v>
      </c>
      <c r="F565" s="150"/>
    </row>
    <row r="566" spans="4:6" s="106" customFormat="1" ht="13.5" customHeight="1">
      <c r="D566" s="128">
        <v>2080705</v>
      </c>
      <c r="E566" s="129" t="s">
        <v>429</v>
      </c>
      <c r="F566" s="150">
        <v>143</v>
      </c>
    </row>
    <row r="567" spans="4:6" s="106" customFormat="1" ht="13.5" customHeight="1">
      <c r="D567" s="128">
        <v>2080709</v>
      </c>
      <c r="E567" s="129" t="s">
        <v>430</v>
      </c>
      <c r="F567" s="150"/>
    </row>
    <row r="568" spans="4:6" s="106" customFormat="1" ht="13.5" customHeight="1">
      <c r="D568" s="128">
        <v>2080711</v>
      </c>
      <c r="E568" s="129" t="s">
        <v>431</v>
      </c>
      <c r="F568" s="150"/>
    </row>
    <row r="569" spans="4:6" s="106" customFormat="1" ht="13.5" customHeight="1">
      <c r="D569" s="128">
        <v>2080712</v>
      </c>
      <c r="E569" s="129" t="s">
        <v>432</v>
      </c>
      <c r="F569" s="150"/>
    </row>
    <row r="570" spans="4:6" s="106" customFormat="1" ht="13.5" customHeight="1">
      <c r="D570" s="128">
        <v>2080713</v>
      </c>
      <c r="E570" s="129" t="s">
        <v>433</v>
      </c>
      <c r="F570" s="150"/>
    </row>
    <row r="571" spans="4:6" s="106" customFormat="1" ht="13.5" customHeight="1">
      <c r="D571" s="128">
        <v>2080799</v>
      </c>
      <c r="E571" s="129" t="s">
        <v>434</v>
      </c>
      <c r="F571" s="150"/>
    </row>
    <row r="572" spans="4:6" s="106" customFormat="1" ht="13.5" customHeight="1">
      <c r="D572" s="128">
        <v>20808</v>
      </c>
      <c r="E572" s="129" t="s">
        <v>435</v>
      </c>
      <c r="F572" s="135">
        <v>1169</v>
      </c>
    </row>
    <row r="573" spans="4:6" s="106" customFormat="1" ht="13.5" customHeight="1">
      <c r="D573" s="128">
        <v>2080801</v>
      </c>
      <c r="E573" s="129" t="s">
        <v>436</v>
      </c>
      <c r="F573" s="150"/>
    </row>
    <row r="574" spans="4:6" s="106" customFormat="1" ht="13.5" customHeight="1">
      <c r="D574" s="128">
        <v>2080802</v>
      </c>
      <c r="E574" s="129" t="s">
        <v>437</v>
      </c>
      <c r="F574" s="150">
        <v>306</v>
      </c>
    </row>
    <row r="575" spans="4:6" s="106" customFormat="1" ht="13.5" customHeight="1">
      <c r="D575" s="128">
        <v>2080803</v>
      </c>
      <c r="E575" s="129" t="s">
        <v>438</v>
      </c>
      <c r="F575" s="150">
        <v>331</v>
      </c>
    </row>
    <row r="576" spans="4:6" s="106" customFormat="1" ht="13.5" customHeight="1">
      <c r="D576" s="128">
        <v>2080805</v>
      </c>
      <c r="E576" s="129" t="s">
        <v>439</v>
      </c>
      <c r="F576" s="150"/>
    </row>
    <row r="577" spans="4:6" s="106" customFormat="1" ht="13.5" customHeight="1">
      <c r="D577" s="128">
        <v>2080806</v>
      </c>
      <c r="E577" s="129" t="s">
        <v>440</v>
      </c>
      <c r="F577" s="150">
        <v>332</v>
      </c>
    </row>
    <row r="578" spans="4:6" s="106" customFormat="1" ht="13.5" customHeight="1">
      <c r="D578" s="128">
        <v>2080807</v>
      </c>
      <c r="E578" s="129" t="s">
        <v>441</v>
      </c>
      <c r="F578" s="150"/>
    </row>
    <row r="579" spans="4:6" s="106" customFormat="1" ht="13.5" customHeight="1">
      <c r="D579" s="128">
        <v>2080808</v>
      </c>
      <c r="E579" s="129" t="s">
        <v>442</v>
      </c>
      <c r="F579" s="150">
        <v>52</v>
      </c>
    </row>
    <row r="580" spans="4:6" s="106" customFormat="1" ht="13.5" customHeight="1">
      <c r="D580" s="128">
        <v>2080899</v>
      </c>
      <c r="E580" s="129" t="s">
        <v>443</v>
      </c>
      <c r="F580" s="150">
        <v>148</v>
      </c>
    </row>
    <row r="581" spans="4:6" s="106" customFormat="1" ht="13.5" customHeight="1">
      <c r="D581" s="128">
        <v>20809</v>
      </c>
      <c r="E581" s="129" t="s">
        <v>444</v>
      </c>
      <c r="F581" s="135">
        <v>123</v>
      </c>
    </row>
    <row r="582" spans="4:6" s="106" customFormat="1" ht="13.5" customHeight="1">
      <c r="D582" s="128">
        <v>2080901</v>
      </c>
      <c r="E582" s="129" t="s">
        <v>445</v>
      </c>
      <c r="F582" s="150">
        <v>123</v>
      </c>
    </row>
    <row r="583" spans="4:6" s="106" customFormat="1" ht="13.5" customHeight="1">
      <c r="D583" s="128">
        <v>2080902</v>
      </c>
      <c r="E583" s="129" t="s">
        <v>446</v>
      </c>
      <c r="F583" s="150"/>
    </row>
    <row r="584" spans="4:6" s="106" customFormat="1" ht="13.5" customHeight="1">
      <c r="D584" s="128">
        <v>2080903</v>
      </c>
      <c r="E584" s="129" t="s">
        <v>447</v>
      </c>
      <c r="F584" s="150"/>
    </row>
    <row r="585" spans="4:6" s="106" customFormat="1" ht="13.5" customHeight="1">
      <c r="D585" s="128">
        <v>2080904</v>
      </c>
      <c r="E585" s="129" t="s">
        <v>448</v>
      </c>
      <c r="F585" s="150"/>
    </row>
    <row r="586" spans="4:6" s="106" customFormat="1" ht="13.5" customHeight="1">
      <c r="D586" s="128">
        <v>2080905</v>
      </c>
      <c r="E586" s="129" t="s">
        <v>449</v>
      </c>
      <c r="F586" s="150"/>
    </row>
    <row r="587" spans="4:6" s="106" customFormat="1" ht="13.5" customHeight="1">
      <c r="D587" s="128">
        <v>2080999</v>
      </c>
      <c r="E587" s="129" t="s">
        <v>450</v>
      </c>
      <c r="F587" s="150"/>
    </row>
    <row r="588" spans="4:6" s="106" customFormat="1" ht="13.5" customHeight="1">
      <c r="D588" s="128">
        <v>20810</v>
      </c>
      <c r="E588" s="129" t="s">
        <v>451</v>
      </c>
      <c r="F588" s="135">
        <v>277</v>
      </c>
    </row>
    <row r="589" spans="4:6" s="106" customFormat="1" ht="13.5" customHeight="1">
      <c r="D589" s="128">
        <v>2081001</v>
      </c>
      <c r="E589" s="129" t="s">
        <v>452</v>
      </c>
      <c r="F589" s="150">
        <v>25</v>
      </c>
    </row>
    <row r="590" spans="4:6" s="106" customFormat="1" ht="13.5" customHeight="1">
      <c r="D590" s="128">
        <v>2081002</v>
      </c>
      <c r="E590" s="129" t="s">
        <v>453</v>
      </c>
      <c r="F590" s="150">
        <v>252</v>
      </c>
    </row>
    <row r="591" spans="4:6" s="106" customFormat="1" ht="13.5" customHeight="1">
      <c r="D591" s="128">
        <v>2081003</v>
      </c>
      <c r="E591" s="129" t="s">
        <v>454</v>
      </c>
      <c r="F591" s="150"/>
    </row>
    <row r="592" spans="4:6" s="106" customFormat="1" ht="13.5" customHeight="1">
      <c r="D592" s="128">
        <v>2081004</v>
      </c>
      <c r="E592" s="129" t="s">
        <v>455</v>
      </c>
      <c r="F592" s="150"/>
    </row>
    <row r="593" spans="4:6" s="106" customFormat="1" ht="13.5" customHeight="1">
      <c r="D593" s="128">
        <v>2081005</v>
      </c>
      <c r="E593" s="129" t="s">
        <v>456</v>
      </c>
      <c r="F593" s="152"/>
    </row>
    <row r="594" spans="4:6" s="106" customFormat="1" ht="13.5" customHeight="1">
      <c r="D594" s="128">
        <v>2081006</v>
      </c>
      <c r="E594" s="129" t="s">
        <v>457</v>
      </c>
      <c r="F594" s="150"/>
    </row>
    <row r="595" spans="4:6" s="106" customFormat="1" ht="13.5" customHeight="1">
      <c r="D595" s="128">
        <v>2081099</v>
      </c>
      <c r="E595" s="129" t="s">
        <v>458</v>
      </c>
      <c r="F595" s="150"/>
    </row>
    <row r="596" spans="4:6" s="106" customFormat="1" ht="13.5" customHeight="1">
      <c r="D596" s="128">
        <v>20811</v>
      </c>
      <c r="E596" s="129" t="s">
        <v>459</v>
      </c>
      <c r="F596" s="135">
        <v>64</v>
      </c>
    </row>
    <row r="597" spans="4:6" s="106" customFormat="1" ht="13.5" customHeight="1">
      <c r="D597" s="128">
        <v>2081101</v>
      </c>
      <c r="E597" s="129" t="s">
        <v>43</v>
      </c>
      <c r="F597" s="150">
        <v>64</v>
      </c>
    </row>
    <row r="598" spans="4:6" s="106" customFormat="1" ht="13.5" customHeight="1">
      <c r="D598" s="128">
        <v>2081102</v>
      </c>
      <c r="E598" s="129" t="s">
        <v>44</v>
      </c>
      <c r="F598" s="150"/>
    </row>
    <row r="599" spans="4:6" s="106" customFormat="1" ht="13.5" customHeight="1">
      <c r="D599" s="128">
        <v>2081103</v>
      </c>
      <c r="E599" s="129" t="s">
        <v>45</v>
      </c>
      <c r="F599" s="150"/>
    </row>
    <row r="600" spans="4:6" s="106" customFormat="1" ht="13.5" customHeight="1">
      <c r="D600" s="128">
        <v>2081104</v>
      </c>
      <c r="E600" s="129" t="s">
        <v>460</v>
      </c>
      <c r="F600" s="150"/>
    </row>
    <row r="601" spans="4:6" s="106" customFormat="1" ht="13.5" customHeight="1">
      <c r="D601" s="128">
        <v>2081105</v>
      </c>
      <c r="E601" s="129" t="s">
        <v>461</v>
      </c>
      <c r="F601" s="150"/>
    </row>
    <row r="602" spans="4:6" s="106" customFormat="1" ht="13.5" customHeight="1">
      <c r="D602" s="128">
        <v>2081106</v>
      </c>
      <c r="E602" s="129" t="s">
        <v>462</v>
      </c>
      <c r="F602" s="150"/>
    </row>
    <row r="603" spans="4:6" s="106" customFormat="1" ht="13.5" customHeight="1">
      <c r="D603" s="128">
        <v>2081107</v>
      </c>
      <c r="E603" s="129" t="s">
        <v>463</v>
      </c>
      <c r="F603" s="150"/>
    </row>
    <row r="604" spans="4:6" s="106" customFormat="1" ht="13.5" customHeight="1">
      <c r="D604" s="128">
        <v>2081199</v>
      </c>
      <c r="E604" s="129" t="s">
        <v>464</v>
      </c>
      <c r="F604" s="150"/>
    </row>
    <row r="605" spans="4:6" s="106" customFormat="1" ht="13.5" customHeight="1">
      <c r="D605" s="128">
        <v>20816</v>
      </c>
      <c r="E605" s="129" t="s">
        <v>465</v>
      </c>
      <c r="F605" s="135">
        <v>32</v>
      </c>
    </row>
    <row r="606" spans="4:6" s="106" customFormat="1" ht="13.5" customHeight="1">
      <c r="D606" s="128">
        <v>2081601</v>
      </c>
      <c r="E606" s="129" t="s">
        <v>43</v>
      </c>
      <c r="F606" s="150"/>
    </row>
    <row r="607" spans="4:6" s="106" customFormat="1" ht="13.5" customHeight="1">
      <c r="D607" s="128">
        <v>2081602</v>
      </c>
      <c r="E607" s="129" t="s">
        <v>44</v>
      </c>
      <c r="F607" s="150"/>
    </row>
    <row r="608" spans="4:6" s="106" customFormat="1" ht="13.5" customHeight="1">
      <c r="D608" s="128">
        <v>2081603</v>
      </c>
      <c r="E608" s="128" t="s">
        <v>45</v>
      </c>
      <c r="F608" s="150"/>
    </row>
    <row r="609" spans="4:7" s="106" customFormat="1" ht="13.5" customHeight="1">
      <c r="D609" s="128">
        <v>2081650</v>
      </c>
      <c r="E609" s="153" t="s">
        <v>52</v>
      </c>
      <c r="F609" s="150">
        <v>16</v>
      </c>
      <c r="G609" s="154"/>
    </row>
    <row r="610" spans="4:6" s="106" customFormat="1" ht="13.5" customHeight="1">
      <c r="D610" s="128">
        <v>2081699</v>
      </c>
      <c r="E610" s="129" t="s">
        <v>466</v>
      </c>
      <c r="F610" s="150"/>
    </row>
    <row r="611" spans="4:6" s="106" customFormat="1" ht="13.5" customHeight="1">
      <c r="D611" s="128">
        <v>20819</v>
      </c>
      <c r="E611" s="129" t="s">
        <v>467</v>
      </c>
      <c r="F611" s="135">
        <v>2357</v>
      </c>
    </row>
    <row r="612" spans="4:6" s="106" customFormat="1" ht="13.5" customHeight="1">
      <c r="D612" s="128">
        <v>2081901</v>
      </c>
      <c r="E612" s="129" t="s">
        <v>468</v>
      </c>
      <c r="F612" s="150">
        <v>375</v>
      </c>
    </row>
    <row r="613" spans="4:6" s="106" customFormat="1" ht="13.5" customHeight="1">
      <c r="D613" s="128">
        <v>2081902</v>
      </c>
      <c r="E613" s="129" t="s">
        <v>469</v>
      </c>
      <c r="F613" s="150">
        <v>1982</v>
      </c>
    </row>
    <row r="614" spans="4:6" s="106" customFormat="1" ht="13.5" customHeight="1">
      <c r="D614" s="128">
        <v>20820</v>
      </c>
      <c r="E614" s="129" t="s">
        <v>470</v>
      </c>
      <c r="F614" s="135">
        <v>4</v>
      </c>
    </row>
    <row r="615" spans="4:6" s="106" customFormat="1" ht="13.5" customHeight="1">
      <c r="D615" s="128">
        <v>2082001</v>
      </c>
      <c r="E615" s="129" t="s">
        <v>471</v>
      </c>
      <c r="F615" s="150"/>
    </row>
    <row r="616" spans="4:6" s="106" customFormat="1" ht="13.5" customHeight="1">
      <c r="D616" s="128">
        <v>2082002</v>
      </c>
      <c r="E616" s="129" t="s">
        <v>472</v>
      </c>
      <c r="F616" s="150">
        <v>4</v>
      </c>
    </row>
    <row r="617" spans="4:6" s="106" customFormat="1" ht="13.5" customHeight="1">
      <c r="D617" s="128">
        <v>20821</v>
      </c>
      <c r="E617" s="129" t="s">
        <v>473</v>
      </c>
      <c r="F617" s="135">
        <v>2650</v>
      </c>
    </row>
    <row r="618" spans="4:6" s="106" customFormat="1" ht="13.5" customHeight="1">
      <c r="D618" s="128">
        <v>2082101</v>
      </c>
      <c r="E618" s="129" t="s">
        <v>474</v>
      </c>
      <c r="F618" s="150"/>
    </row>
    <row r="619" spans="4:6" s="106" customFormat="1" ht="13.5" customHeight="1">
      <c r="D619" s="128">
        <v>2082102</v>
      </c>
      <c r="E619" s="129" t="s">
        <v>475</v>
      </c>
      <c r="F619" s="150">
        <v>2650</v>
      </c>
    </row>
    <row r="620" spans="4:6" s="106" customFormat="1" ht="13.5" customHeight="1">
      <c r="D620" s="128">
        <v>20824</v>
      </c>
      <c r="E620" s="129" t="s">
        <v>476</v>
      </c>
      <c r="F620" s="135"/>
    </row>
    <row r="621" spans="4:6" s="106" customFormat="1" ht="13.5" customHeight="1">
      <c r="D621" s="128">
        <v>2082401</v>
      </c>
      <c r="E621" s="129" t="s">
        <v>477</v>
      </c>
      <c r="F621" s="150"/>
    </row>
    <row r="622" spans="4:6" s="106" customFormat="1" ht="13.5" customHeight="1">
      <c r="D622" s="128">
        <v>2082402</v>
      </c>
      <c r="E622" s="129" t="s">
        <v>478</v>
      </c>
      <c r="F622" s="150"/>
    </row>
    <row r="623" spans="4:6" s="106" customFormat="1" ht="13.5" customHeight="1">
      <c r="D623" s="128">
        <v>20825</v>
      </c>
      <c r="E623" s="129" t="s">
        <v>479</v>
      </c>
      <c r="F623" s="135"/>
    </row>
    <row r="624" spans="4:6" s="106" customFormat="1" ht="13.5" customHeight="1">
      <c r="D624" s="128">
        <v>2082501</v>
      </c>
      <c r="E624" s="129" t="s">
        <v>480</v>
      </c>
      <c r="F624" s="150"/>
    </row>
    <row r="625" spans="4:6" s="106" customFormat="1" ht="13.5" customHeight="1">
      <c r="D625" s="128">
        <v>2082502</v>
      </c>
      <c r="E625" s="129" t="s">
        <v>481</v>
      </c>
      <c r="F625" s="150"/>
    </row>
    <row r="626" spans="4:6" s="106" customFormat="1" ht="13.5" customHeight="1">
      <c r="D626" s="128">
        <v>20826</v>
      </c>
      <c r="E626" s="129" t="s">
        <v>482</v>
      </c>
      <c r="F626" s="135">
        <v>2677</v>
      </c>
    </row>
    <row r="627" spans="4:6" s="106" customFormat="1" ht="13.5" customHeight="1">
      <c r="D627" s="128">
        <v>2082601</v>
      </c>
      <c r="E627" s="129" t="s">
        <v>483</v>
      </c>
      <c r="F627" s="150">
        <v>1330</v>
      </c>
    </row>
    <row r="628" spans="4:6" s="106" customFormat="1" ht="13.5" customHeight="1">
      <c r="D628" s="128">
        <v>2082602</v>
      </c>
      <c r="E628" s="129" t="s">
        <v>484</v>
      </c>
      <c r="F628" s="150">
        <v>1347</v>
      </c>
    </row>
    <row r="629" spans="4:6" s="106" customFormat="1" ht="13.5" customHeight="1">
      <c r="D629" s="128">
        <v>2082699</v>
      </c>
      <c r="E629" s="129" t="s">
        <v>485</v>
      </c>
      <c r="F629" s="150"/>
    </row>
    <row r="630" spans="4:6" s="106" customFormat="1" ht="13.5" customHeight="1">
      <c r="D630" s="128">
        <v>20827</v>
      </c>
      <c r="E630" s="129" t="s">
        <v>486</v>
      </c>
      <c r="F630" s="135"/>
    </row>
    <row r="631" spans="4:6" s="106" customFormat="1" ht="13.5" customHeight="1">
      <c r="D631" s="128">
        <v>2082701</v>
      </c>
      <c r="E631" s="129" t="s">
        <v>487</v>
      </c>
      <c r="F631" s="150"/>
    </row>
    <row r="632" spans="4:6" s="106" customFormat="1" ht="13.5" customHeight="1">
      <c r="D632" s="128">
        <v>2082702</v>
      </c>
      <c r="E632" s="129" t="s">
        <v>488</v>
      </c>
      <c r="F632" s="150"/>
    </row>
    <row r="633" spans="4:6" s="106" customFormat="1" ht="13.5" customHeight="1">
      <c r="D633" s="128">
        <v>2082799</v>
      </c>
      <c r="E633" s="129" t="s">
        <v>489</v>
      </c>
      <c r="F633" s="150"/>
    </row>
    <row r="634" spans="4:6" s="106" customFormat="1" ht="13.5" customHeight="1">
      <c r="D634" s="128">
        <v>20828</v>
      </c>
      <c r="E634" s="128" t="s">
        <v>490</v>
      </c>
      <c r="F634" s="135">
        <v>325</v>
      </c>
    </row>
    <row r="635" spans="4:6" s="106" customFormat="1" ht="13.5" customHeight="1">
      <c r="D635" s="128">
        <v>2082801</v>
      </c>
      <c r="E635" s="129" t="s">
        <v>43</v>
      </c>
      <c r="F635" s="150">
        <v>80</v>
      </c>
    </row>
    <row r="636" spans="4:6" s="106" customFormat="1" ht="13.5" customHeight="1">
      <c r="D636" s="128">
        <v>2082802</v>
      </c>
      <c r="E636" s="129" t="s">
        <v>44</v>
      </c>
      <c r="F636" s="150"/>
    </row>
    <row r="637" spans="4:6" s="106" customFormat="1" ht="13.5" customHeight="1">
      <c r="D637" s="128">
        <v>2082803</v>
      </c>
      <c r="E637" s="129" t="s">
        <v>45</v>
      </c>
      <c r="F637" s="150"/>
    </row>
    <row r="638" spans="4:6" s="106" customFormat="1" ht="13.5" customHeight="1">
      <c r="D638" s="128">
        <v>2082804</v>
      </c>
      <c r="E638" s="129" t="s">
        <v>491</v>
      </c>
      <c r="F638" s="150">
        <v>56</v>
      </c>
    </row>
    <row r="639" spans="4:6" s="106" customFormat="1" ht="13.5" customHeight="1">
      <c r="D639" s="128">
        <v>2082805</v>
      </c>
      <c r="E639" s="129" t="s">
        <v>492</v>
      </c>
      <c r="F639" s="150"/>
    </row>
    <row r="640" spans="4:6" s="106" customFormat="1" ht="13.5" customHeight="1">
      <c r="D640" s="128">
        <v>2082850</v>
      </c>
      <c r="E640" s="129" t="s">
        <v>52</v>
      </c>
      <c r="F640" s="150">
        <v>64</v>
      </c>
    </row>
    <row r="641" spans="4:6" s="106" customFormat="1" ht="13.5" customHeight="1">
      <c r="D641" s="128">
        <v>2082899</v>
      </c>
      <c r="E641" s="129" t="s">
        <v>493</v>
      </c>
      <c r="F641" s="150">
        <v>125</v>
      </c>
    </row>
    <row r="642" spans="4:6" s="106" customFormat="1" ht="13.5" customHeight="1">
      <c r="D642" s="128">
        <v>20830</v>
      </c>
      <c r="E642" s="129" t="s">
        <v>494</v>
      </c>
      <c r="F642" s="135"/>
    </row>
    <row r="643" spans="4:6" s="106" customFormat="1" ht="13.5" customHeight="1">
      <c r="D643" s="128">
        <v>2083001</v>
      </c>
      <c r="E643" s="129" t="s">
        <v>495</v>
      </c>
      <c r="F643" s="150"/>
    </row>
    <row r="644" spans="4:6" s="106" customFormat="1" ht="13.5" customHeight="1">
      <c r="D644" s="128">
        <v>2083099</v>
      </c>
      <c r="E644" s="129" t="s">
        <v>496</v>
      </c>
      <c r="F644" s="150"/>
    </row>
    <row r="645" spans="4:6" s="106" customFormat="1" ht="13.5" customHeight="1">
      <c r="D645" s="128">
        <v>20899</v>
      </c>
      <c r="E645" s="129" t="s">
        <v>497</v>
      </c>
      <c r="F645" s="135">
        <v>1681</v>
      </c>
    </row>
    <row r="646" spans="4:6" s="106" customFormat="1" ht="13.5" customHeight="1">
      <c r="D646" s="128">
        <v>2089999</v>
      </c>
      <c r="E646" s="129" t="s">
        <v>498</v>
      </c>
      <c r="F646" s="150">
        <v>1681</v>
      </c>
    </row>
    <row r="647" spans="4:6" s="106" customFormat="1" ht="13.5" customHeight="1">
      <c r="D647" s="128">
        <v>210</v>
      </c>
      <c r="E647" s="129" t="s">
        <v>499</v>
      </c>
      <c r="F647" s="130">
        <f>F648+F653+F668+F672+F684+F687+F691+F696+F700+F704+F707+F716+F718</f>
        <v>8310</v>
      </c>
    </row>
    <row r="648" spans="4:6" s="106" customFormat="1" ht="13.5" customHeight="1">
      <c r="D648" s="128">
        <v>21001</v>
      </c>
      <c r="E648" s="129" t="s">
        <v>500</v>
      </c>
      <c r="F648" s="135">
        <v>1346</v>
      </c>
    </row>
    <row r="649" spans="4:6" s="106" customFormat="1" ht="13.5" customHeight="1">
      <c r="D649" s="128">
        <v>2100101</v>
      </c>
      <c r="E649" s="129" t="s">
        <v>43</v>
      </c>
      <c r="F649" s="150">
        <v>635</v>
      </c>
    </row>
    <row r="650" spans="4:6" s="106" customFormat="1" ht="13.5" customHeight="1">
      <c r="D650" s="128">
        <v>2100102</v>
      </c>
      <c r="E650" s="129" t="s">
        <v>44</v>
      </c>
      <c r="F650" s="150"/>
    </row>
    <row r="651" spans="4:6" s="106" customFormat="1" ht="13.5" customHeight="1">
      <c r="D651" s="128">
        <v>2100103</v>
      </c>
      <c r="E651" s="129" t="s">
        <v>45</v>
      </c>
      <c r="F651" s="150"/>
    </row>
    <row r="652" spans="4:6" s="106" customFormat="1" ht="13.5" customHeight="1">
      <c r="D652" s="128">
        <v>2100199</v>
      </c>
      <c r="E652" s="129" t="s">
        <v>501</v>
      </c>
      <c r="F652" s="150">
        <v>711</v>
      </c>
    </row>
    <row r="653" spans="4:6" s="106" customFormat="1" ht="13.5" customHeight="1">
      <c r="D653" s="128">
        <v>21002</v>
      </c>
      <c r="E653" s="129" t="s">
        <v>502</v>
      </c>
      <c r="F653" s="135">
        <v>57</v>
      </c>
    </row>
    <row r="654" spans="4:6" s="106" customFormat="1" ht="13.5" customHeight="1">
      <c r="D654" s="128">
        <v>2100201</v>
      </c>
      <c r="E654" s="129" t="s">
        <v>503</v>
      </c>
      <c r="F654" s="150">
        <v>57</v>
      </c>
    </row>
    <row r="655" spans="4:6" s="106" customFormat="1" ht="13.5" customHeight="1">
      <c r="D655" s="128">
        <v>2100202</v>
      </c>
      <c r="E655" s="129" t="s">
        <v>504</v>
      </c>
      <c r="F655" s="150"/>
    </row>
    <row r="656" spans="4:6" s="106" customFormat="1" ht="13.5" customHeight="1">
      <c r="D656" s="128">
        <v>2100203</v>
      </c>
      <c r="E656" s="129" t="s">
        <v>505</v>
      </c>
      <c r="F656" s="150"/>
    </row>
    <row r="657" spans="4:6" s="106" customFormat="1" ht="13.5" customHeight="1">
      <c r="D657" s="128">
        <v>2100204</v>
      </c>
      <c r="E657" s="129" t="s">
        <v>506</v>
      </c>
      <c r="F657" s="150"/>
    </row>
    <row r="658" spans="4:6" s="106" customFormat="1" ht="13.5" customHeight="1">
      <c r="D658" s="128">
        <v>2100205</v>
      </c>
      <c r="E658" s="129" t="s">
        <v>507</v>
      </c>
      <c r="F658" s="150"/>
    </row>
    <row r="659" spans="4:6" s="106" customFormat="1" ht="13.5" customHeight="1">
      <c r="D659" s="128">
        <v>2100206</v>
      </c>
      <c r="E659" s="129" t="s">
        <v>508</v>
      </c>
      <c r="F659" s="150"/>
    </row>
    <row r="660" spans="4:6" s="106" customFormat="1" ht="13.5" customHeight="1">
      <c r="D660" s="128">
        <v>2100207</v>
      </c>
      <c r="E660" s="129" t="s">
        <v>509</v>
      </c>
      <c r="F660" s="150"/>
    </row>
    <row r="661" spans="4:6" s="106" customFormat="1" ht="13.5" customHeight="1">
      <c r="D661" s="128">
        <v>2100208</v>
      </c>
      <c r="E661" s="129" t="s">
        <v>510</v>
      </c>
      <c r="F661" s="150"/>
    </row>
    <row r="662" spans="4:6" s="106" customFormat="1" ht="13.5" customHeight="1">
      <c r="D662" s="128">
        <v>2100209</v>
      </c>
      <c r="E662" s="129" t="s">
        <v>511</v>
      </c>
      <c r="F662" s="150"/>
    </row>
    <row r="663" spans="4:6" s="106" customFormat="1" ht="13.5" customHeight="1">
      <c r="D663" s="128">
        <v>2100210</v>
      </c>
      <c r="E663" s="129" t="s">
        <v>512</v>
      </c>
      <c r="F663" s="150"/>
    </row>
    <row r="664" spans="4:6" s="106" customFormat="1" ht="13.5" customHeight="1">
      <c r="D664" s="128">
        <v>2100211</v>
      </c>
      <c r="E664" s="129" t="s">
        <v>513</v>
      </c>
      <c r="F664" s="150"/>
    </row>
    <row r="665" spans="4:6" s="106" customFormat="1" ht="13.5" customHeight="1">
      <c r="D665" s="128">
        <v>2100212</v>
      </c>
      <c r="E665" s="129" t="s">
        <v>514</v>
      </c>
      <c r="F665" s="150"/>
    </row>
    <row r="666" spans="4:6" s="106" customFormat="1" ht="13.5" customHeight="1">
      <c r="D666" s="128">
        <v>2100213</v>
      </c>
      <c r="E666" s="129" t="s">
        <v>515</v>
      </c>
      <c r="F666" s="150"/>
    </row>
    <row r="667" spans="4:6" s="106" customFormat="1" ht="13.5" customHeight="1">
      <c r="D667" s="128">
        <v>2100299</v>
      </c>
      <c r="E667" s="129" t="s">
        <v>516</v>
      </c>
      <c r="F667" s="150"/>
    </row>
    <row r="668" spans="4:6" s="106" customFormat="1" ht="13.5" customHeight="1">
      <c r="D668" s="128">
        <v>21003</v>
      </c>
      <c r="E668" s="129" t="s">
        <v>517</v>
      </c>
      <c r="F668" s="135">
        <v>951</v>
      </c>
    </row>
    <row r="669" spans="4:6" s="106" customFormat="1" ht="13.5" customHeight="1">
      <c r="D669" s="128">
        <v>2100301</v>
      </c>
      <c r="E669" s="129" t="s">
        <v>518</v>
      </c>
      <c r="F669" s="150"/>
    </row>
    <row r="670" spans="4:6" s="106" customFormat="1" ht="13.5" customHeight="1">
      <c r="D670" s="128">
        <v>2100302</v>
      </c>
      <c r="E670" s="129" t="s">
        <v>519</v>
      </c>
      <c r="F670" s="150">
        <v>701</v>
      </c>
    </row>
    <row r="671" spans="4:6" s="106" customFormat="1" ht="13.5" customHeight="1">
      <c r="D671" s="128">
        <v>2100399</v>
      </c>
      <c r="E671" s="129" t="s">
        <v>520</v>
      </c>
      <c r="F671" s="150">
        <v>250</v>
      </c>
    </row>
    <row r="672" spans="4:6" s="106" customFormat="1" ht="13.5" customHeight="1">
      <c r="D672" s="128">
        <v>21004</v>
      </c>
      <c r="E672" s="129" t="s">
        <v>521</v>
      </c>
      <c r="F672" s="135">
        <v>1606</v>
      </c>
    </row>
    <row r="673" spans="4:6" s="106" customFormat="1" ht="13.5" customHeight="1">
      <c r="D673" s="128">
        <v>2100401</v>
      </c>
      <c r="E673" s="129" t="s">
        <v>522</v>
      </c>
      <c r="F673" s="150">
        <v>272</v>
      </c>
    </row>
    <row r="674" spans="4:6" s="106" customFormat="1" ht="13.5" customHeight="1">
      <c r="D674" s="128">
        <v>2100402</v>
      </c>
      <c r="E674" s="129" t="s">
        <v>523</v>
      </c>
      <c r="F674" s="150">
        <v>145</v>
      </c>
    </row>
    <row r="675" spans="4:6" s="106" customFormat="1" ht="13.5" customHeight="1">
      <c r="D675" s="128">
        <v>2100403</v>
      </c>
      <c r="E675" s="129" t="s">
        <v>524</v>
      </c>
      <c r="F675" s="150">
        <v>12</v>
      </c>
    </row>
    <row r="676" spans="4:6" s="106" customFormat="1" ht="13.5" customHeight="1">
      <c r="D676" s="128">
        <v>2100404</v>
      </c>
      <c r="E676" s="129" t="s">
        <v>525</v>
      </c>
      <c r="F676" s="150"/>
    </row>
    <row r="677" spans="4:6" s="106" customFormat="1" ht="13.5" customHeight="1">
      <c r="D677" s="128">
        <v>2100405</v>
      </c>
      <c r="E677" s="129" t="s">
        <v>526</v>
      </c>
      <c r="F677" s="150"/>
    </row>
    <row r="678" spans="4:6" s="106" customFormat="1" ht="13.5" customHeight="1">
      <c r="D678" s="128">
        <v>2100406</v>
      </c>
      <c r="E678" s="129" t="s">
        <v>527</v>
      </c>
      <c r="F678" s="150"/>
    </row>
    <row r="679" spans="4:6" s="106" customFormat="1" ht="13.5" customHeight="1">
      <c r="D679" s="128">
        <v>2100407</v>
      </c>
      <c r="E679" s="129" t="s">
        <v>528</v>
      </c>
      <c r="F679" s="150"/>
    </row>
    <row r="680" spans="4:6" s="106" customFormat="1" ht="13.5" customHeight="1">
      <c r="D680" s="128">
        <v>2100408</v>
      </c>
      <c r="E680" s="129" t="s">
        <v>529</v>
      </c>
      <c r="F680" s="150">
        <v>296</v>
      </c>
    </row>
    <row r="681" spans="4:6" s="106" customFormat="1" ht="13.5" customHeight="1">
      <c r="D681" s="128">
        <v>2100409</v>
      </c>
      <c r="E681" s="129" t="s">
        <v>530</v>
      </c>
      <c r="F681" s="150">
        <v>861</v>
      </c>
    </row>
    <row r="682" spans="4:6" s="106" customFormat="1" ht="13.5" customHeight="1">
      <c r="D682" s="128">
        <v>2100410</v>
      </c>
      <c r="E682" s="129" t="s">
        <v>531</v>
      </c>
      <c r="F682" s="150"/>
    </row>
    <row r="683" spans="4:6" s="106" customFormat="1" ht="13.5" customHeight="1">
      <c r="D683" s="128">
        <v>2100499</v>
      </c>
      <c r="E683" s="129" t="s">
        <v>532</v>
      </c>
      <c r="F683" s="150">
        <v>20</v>
      </c>
    </row>
    <row r="684" spans="4:6" s="106" customFormat="1" ht="13.5" customHeight="1">
      <c r="D684" s="128">
        <v>21006</v>
      </c>
      <c r="E684" s="129" t="s">
        <v>533</v>
      </c>
      <c r="F684" s="135"/>
    </row>
    <row r="685" spans="4:6" s="106" customFormat="1" ht="13.5" customHeight="1">
      <c r="D685" s="128">
        <v>2100601</v>
      </c>
      <c r="E685" s="129" t="s">
        <v>534</v>
      </c>
      <c r="F685" s="150"/>
    </row>
    <row r="686" spans="4:6" s="106" customFormat="1" ht="13.5" customHeight="1">
      <c r="D686" s="128">
        <v>2100699</v>
      </c>
      <c r="E686" s="129" t="s">
        <v>535</v>
      </c>
      <c r="F686" s="150"/>
    </row>
    <row r="687" spans="4:6" s="106" customFormat="1" ht="13.5" customHeight="1">
      <c r="D687" s="128">
        <v>21007</v>
      </c>
      <c r="E687" s="129" t="s">
        <v>536</v>
      </c>
      <c r="F687" s="135">
        <v>963</v>
      </c>
    </row>
    <row r="688" spans="4:6" s="106" customFormat="1" ht="13.5" customHeight="1">
      <c r="D688" s="128">
        <v>2100716</v>
      </c>
      <c r="E688" s="129" t="s">
        <v>537</v>
      </c>
      <c r="F688" s="150">
        <v>119</v>
      </c>
    </row>
    <row r="689" spans="4:6" s="106" customFormat="1" ht="13.5" customHeight="1">
      <c r="D689" s="128">
        <v>2100717</v>
      </c>
      <c r="E689" s="129" t="s">
        <v>538</v>
      </c>
      <c r="F689" s="150">
        <v>19</v>
      </c>
    </row>
    <row r="690" spans="4:6" s="106" customFormat="1" ht="13.5" customHeight="1">
      <c r="D690" s="128">
        <v>2100799</v>
      </c>
      <c r="E690" s="129" t="s">
        <v>539</v>
      </c>
      <c r="F690" s="150">
        <v>825</v>
      </c>
    </row>
    <row r="691" spans="4:6" s="106" customFormat="1" ht="13.5" customHeight="1">
      <c r="D691" s="128">
        <v>21011</v>
      </c>
      <c r="E691" s="129" t="s">
        <v>540</v>
      </c>
      <c r="F691" s="135">
        <v>268</v>
      </c>
    </row>
    <row r="692" spans="4:6" s="106" customFormat="1" ht="13.5" customHeight="1">
      <c r="D692" s="128">
        <v>2101101</v>
      </c>
      <c r="E692" s="129" t="s">
        <v>541</v>
      </c>
      <c r="F692" s="150">
        <v>102</v>
      </c>
    </row>
    <row r="693" spans="4:6" s="106" customFormat="1" ht="13.5" customHeight="1">
      <c r="D693" s="128">
        <v>2101102</v>
      </c>
      <c r="E693" s="129" t="s">
        <v>542</v>
      </c>
      <c r="F693" s="150">
        <v>130</v>
      </c>
    </row>
    <row r="694" spans="4:6" s="106" customFormat="1" ht="13.5" customHeight="1">
      <c r="D694" s="128">
        <v>2101103</v>
      </c>
      <c r="E694" s="129" t="s">
        <v>543</v>
      </c>
      <c r="F694" s="150">
        <v>36</v>
      </c>
    </row>
    <row r="695" spans="4:6" s="106" customFormat="1" ht="13.5" customHeight="1">
      <c r="D695" s="128">
        <v>2101199</v>
      </c>
      <c r="E695" s="129" t="s">
        <v>544</v>
      </c>
      <c r="F695" s="150"/>
    </row>
    <row r="696" spans="4:6" s="106" customFormat="1" ht="13.5" customHeight="1">
      <c r="D696" s="128">
        <v>21012</v>
      </c>
      <c r="E696" s="129" t="s">
        <v>545</v>
      </c>
      <c r="F696" s="135">
        <v>1845</v>
      </c>
    </row>
    <row r="697" spans="4:6" s="106" customFormat="1" ht="13.5" customHeight="1">
      <c r="D697" s="128">
        <v>2101201</v>
      </c>
      <c r="E697" s="129" t="s">
        <v>546</v>
      </c>
      <c r="F697" s="150"/>
    </row>
    <row r="698" spans="4:6" s="106" customFormat="1" ht="13.5" customHeight="1">
      <c r="D698" s="128">
        <v>2101202</v>
      </c>
      <c r="E698" s="129" t="s">
        <v>547</v>
      </c>
      <c r="F698" s="150">
        <v>1845</v>
      </c>
    </row>
    <row r="699" spans="4:6" s="106" customFormat="1" ht="13.5" customHeight="1">
      <c r="D699" s="128">
        <v>2101299</v>
      </c>
      <c r="E699" s="129" t="s">
        <v>548</v>
      </c>
      <c r="F699" s="151"/>
    </row>
    <row r="700" spans="4:6" s="106" customFormat="1" ht="13.5" customHeight="1">
      <c r="D700" s="128">
        <v>21013</v>
      </c>
      <c r="E700" s="129" t="s">
        <v>549</v>
      </c>
      <c r="F700" s="135">
        <v>480</v>
      </c>
    </row>
    <row r="701" spans="4:6" s="106" customFormat="1" ht="13.5" customHeight="1">
      <c r="D701" s="128">
        <v>2101301</v>
      </c>
      <c r="E701" s="129" t="s">
        <v>550</v>
      </c>
      <c r="F701" s="150">
        <v>480</v>
      </c>
    </row>
    <row r="702" spans="4:6" s="106" customFormat="1" ht="13.5" customHeight="1">
      <c r="D702" s="128">
        <v>2101302</v>
      </c>
      <c r="E702" s="129" t="s">
        <v>551</v>
      </c>
      <c r="F702" s="150"/>
    </row>
    <row r="703" spans="4:6" s="106" customFormat="1" ht="13.5" customHeight="1">
      <c r="D703" s="128">
        <v>2101399</v>
      </c>
      <c r="E703" s="129" t="s">
        <v>552</v>
      </c>
      <c r="F703" s="150"/>
    </row>
    <row r="704" spans="4:6" s="106" customFormat="1" ht="13.5" customHeight="1">
      <c r="D704" s="128">
        <v>21014</v>
      </c>
      <c r="E704" s="129" t="s">
        <v>553</v>
      </c>
      <c r="F704" s="135"/>
    </row>
    <row r="705" spans="4:6" s="106" customFormat="1" ht="13.5" customHeight="1">
      <c r="D705" s="128">
        <v>2101401</v>
      </c>
      <c r="E705" s="129" t="s">
        <v>554</v>
      </c>
      <c r="F705" s="150"/>
    </row>
    <row r="706" spans="4:6" s="106" customFormat="1" ht="13.5" customHeight="1">
      <c r="D706" s="128">
        <v>2101499</v>
      </c>
      <c r="E706" s="129" t="s">
        <v>555</v>
      </c>
      <c r="F706" s="150"/>
    </row>
    <row r="707" spans="4:6" s="106" customFormat="1" ht="13.5" customHeight="1">
      <c r="D707" s="128">
        <v>21015</v>
      </c>
      <c r="E707" s="129" t="s">
        <v>556</v>
      </c>
      <c r="F707" s="135">
        <v>738</v>
      </c>
    </row>
    <row r="708" spans="4:6" s="106" customFormat="1" ht="13.5" customHeight="1">
      <c r="D708" s="128">
        <v>2101501</v>
      </c>
      <c r="E708" s="129" t="s">
        <v>43</v>
      </c>
      <c r="F708" s="150">
        <v>16</v>
      </c>
    </row>
    <row r="709" spans="4:6" s="106" customFormat="1" ht="13.5" customHeight="1">
      <c r="D709" s="128">
        <v>2101502</v>
      </c>
      <c r="E709" s="129" t="s">
        <v>44</v>
      </c>
      <c r="F709" s="150"/>
    </row>
    <row r="710" spans="4:6" s="106" customFormat="1" ht="13.5" customHeight="1">
      <c r="D710" s="128">
        <v>2101503</v>
      </c>
      <c r="E710" s="129" t="s">
        <v>45</v>
      </c>
      <c r="F710" s="150"/>
    </row>
    <row r="711" spans="4:6" s="106" customFormat="1" ht="13.5" customHeight="1">
      <c r="D711" s="128">
        <v>2101504</v>
      </c>
      <c r="E711" s="129" t="s">
        <v>84</v>
      </c>
      <c r="F711" s="150"/>
    </row>
    <row r="712" spans="4:6" s="106" customFormat="1" ht="13.5" customHeight="1">
      <c r="D712" s="128">
        <v>2101505</v>
      </c>
      <c r="E712" s="129" t="s">
        <v>557</v>
      </c>
      <c r="F712" s="150"/>
    </row>
    <row r="713" spans="4:6" s="106" customFormat="1" ht="13.5" customHeight="1">
      <c r="D713" s="128">
        <v>2101506</v>
      </c>
      <c r="E713" s="129" t="s">
        <v>558</v>
      </c>
      <c r="F713" s="150"/>
    </row>
    <row r="714" spans="4:6" s="106" customFormat="1" ht="13.5" customHeight="1">
      <c r="D714" s="128">
        <v>2101550</v>
      </c>
      <c r="E714" s="129" t="s">
        <v>52</v>
      </c>
      <c r="F714" s="150">
        <v>405</v>
      </c>
    </row>
    <row r="715" spans="4:6" s="106" customFormat="1" ht="13.5" customHeight="1">
      <c r="D715" s="128">
        <v>2101599</v>
      </c>
      <c r="E715" s="129" t="s">
        <v>559</v>
      </c>
      <c r="F715" s="150">
        <v>317</v>
      </c>
    </row>
    <row r="716" spans="4:6" s="106" customFormat="1" ht="13.5" customHeight="1">
      <c r="D716" s="128">
        <v>21016</v>
      </c>
      <c r="E716" s="129" t="s">
        <v>560</v>
      </c>
      <c r="F716" s="135"/>
    </row>
    <row r="717" spans="4:6" s="106" customFormat="1" ht="13.5" customHeight="1">
      <c r="D717" s="128">
        <v>2101601</v>
      </c>
      <c r="E717" s="129" t="s">
        <v>561</v>
      </c>
      <c r="F717" s="150"/>
    </row>
    <row r="718" spans="4:6" s="106" customFormat="1" ht="13.5" customHeight="1">
      <c r="D718" s="128">
        <v>21099</v>
      </c>
      <c r="E718" s="155" t="s">
        <v>562</v>
      </c>
      <c r="F718" s="135">
        <v>56</v>
      </c>
    </row>
    <row r="719" spans="4:6" s="106" customFormat="1" ht="13.5" customHeight="1">
      <c r="D719" s="128">
        <v>2109999</v>
      </c>
      <c r="E719" s="155" t="s">
        <v>563</v>
      </c>
      <c r="F719" s="150">
        <v>56</v>
      </c>
    </row>
    <row r="720" spans="4:6" s="106" customFormat="1" ht="13.5" customHeight="1">
      <c r="D720" s="128">
        <v>211</v>
      </c>
      <c r="E720" s="155" t="s">
        <v>564</v>
      </c>
      <c r="F720" s="130">
        <f>F721+F731+F735+F744+F751+F758+F764+F767+F770+F771+F772+F778+F779+F780+F791</f>
        <v>178</v>
      </c>
    </row>
    <row r="721" spans="4:6" s="106" customFormat="1" ht="13.5" customHeight="1">
      <c r="D721" s="128">
        <v>21101</v>
      </c>
      <c r="E721" s="155" t="s">
        <v>565</v>
      </c>
      <c r="F721" s="135">
        <v>178</v>
      </c>
    </row>
    <row r="722" spans="4:6" s="106" customFormat="1" ht="13.5" customHeight="1">
      <c r="D722" s="128">
        <v>2110101</v>
      </c>
      <c r="E722" s="155" t="s">
        <v>43</v>
      </c>
      <c r="F722" s="150">
        <v>69</v>
      </c>
    </row>
    <row r="723" spans="4:6" s="106" customFormat="1" ht="13.5" customHeight="1">
      <c r="D723" s="128">
        <v>2110102</v>
      </c>
      <c r="E723" s="155" t="s">
        <v>44</v>
      </c>
      <c r="F723" s="150"/>
    </row>
    <row r="724" spans="4:6" s="106" customFormat="1" ht="13.5" customHeight="1">
      <c r="D724" s="128">
        <v>2110103</v>
      </c>
      <c r="E724" s="155" t="s">
        <v>45</v>
      </c>
      <c r="F724" s="150"/>
    </row>
    <row r="725" spans="4:6" s="106" customFormat="1" ht="13.5" customHeight="1">
      <c r="D725" s="128">
        <v>2110104</v>
      </c>
      <c r="E725" s="155" t="s">
        <v>566</v>
      </c>
      <c r="F725" s="150"/>
    </row>
    <row r="726" spans="4:6" s="106" customFormat="1" ht="13.5" customHeight="1">
      <c r="D726" s="128">
        <v>2110105</v>
      </c>
      <c r="E726" s="155" t="s">
        <v>567</v>
      </c>
      <c r="F726" s="150"/>
    </row>
    <row r="727" spans="4:6" s="106" customFormat="1" ht="13.5" customHeight="1">
      <c r="D727" s="128">
        <v>2110106</v>
      </c>
      <c r="E727" s="155" t="s">
        <v>568</v>
      </c>
      <c r="F727" s="150"/>
    </row>
    <row r="728" spans="4:6" s="106" customFormat="1" ht="13.5" customHeight="1">
      <c r="D728" s="128">
        <v>2110107</v>
      </c>
      <c r="E728" s="155" t="s">
        <v>569</v>
      </c>
      <c r="F728" s="150"/>
    </row>
    <row r="729" spans="4:6" s="106" customFormat="1" ht="13.5" customHeight="1">
      <c r="D729" s="128">
        <v>2110108</v>
      </c>
      <c r="E729" s="155" t="s">
        <v>570</v>
      </c>
      <c r="F729" s="150"/>
    </row>
    <row r="730" spans="4:6" s="106" customFormat="1" ht="13.5" customHeight="1">
      <c r="D730" s="128">
        <v>2110199</v>
      </c>
      <c r="E730" s="155" t="s">
        <v>571</v>
      </c>
      <c r="F730" s="150">
        <v>109</v>
      </c>
    </row>
    <row r="731" spans="4:6" s="106" customFormat="1" ht="13.5" customHeight="1">
      <c r="D731" s="128">
        <v>21102</v>
      </c>
      <c r="E731" s="155" t="s">
        <v>572</v>
      </c>
      <c r="F731" s="135"/>
    </row>
    <row r="732" spans="4:6" s="106" customFormat="1" ht="13.5" customHeight="1">
      <c r="D732" s="128">
        <v>2110203</v>
      </c>
      <c r="E732" s="155" t="s">
        <v>573</v>
      </c>
      <c r="F732" s="150"/>
    </row>
    <row r="733" spans="4:6" s="106" customFormat="1" ht="13.5" customHeight="1">
      <c r="D733" s="128">
        <v>2110204</v>
      </c>
      <c r="E733" s="155" t="s">
        <v>574</v>
      </c>
      <c r="F733" s="150"/>
    </row>
    <row r="734" spans="4:6" s="106" customFormat="1" ht="13.5" customHeight="1">
      <c r="D734" s="128">
        <v>2110299</v>
      </c>
      <c r="E734" s="155" t="s">
        <v>575</v>
      </c>
      <c r="F734" s="150"/>
    </row>
    <row r="735" spans="4:6" s="106" customFormat="1" ht="13.5" customHeight="1">
      <c r="D735" s="128">
        <v>21103</v>
      </c>
      <c r="E735" s="155" t="s">
        <v>576</v>
      </c>
      <c r="F735" s="135"/>
    </row>
    <row r="736" spans="4:6" s="106" customFormat="1" ht="13.5" customHeight="1">
      <c r="D736" s="128">
        <v>2110301</v>
      </c>
      <c r="E736" s="155" t="s">
        <v>577</v>
      </c>
      <c r="F736" s="150"/>
    </row>
    <row r="737" spans="4:6" s="106" customFormat="1" ht="13.5" customHeight="1">
      <c r="D737" s="128">
        <v>2110302</v>
      </c>
      <c r="E737" s="155" t="s">
        <v>578</v>
      </c>
      <c r="F737" s="150"/>
    </row>
    <row r="738" spans="4:6" s="106" customFormat="1" ht="13.5" customHeight="1">
      <c r="D738" s="128">
        <v>2110303</v>
      </c>
      <c r="E738" s="155" t="s">
        <v>579</v>
      </c>
      <c r="F738" s="150"/>
    </row>
    <row r="739" spans="4:6" s="106" customFormat="1" ht="13.5" customHeight="1">
      <c r="D739" s="128">
        <v>2110304</v>
      </c>
      <c r="E739" s="155" t="s">
        <v>580</v>
      </c>
      <c r="F739" s="150"/>
    </row>
    <row r="740" spans="4:6" s="106" customFormat="1" ht="13.5" customHeight="1">
      <c r="D740" s="128">
        <v>2110305</v>
      </c>
      <c r="E740" s="155" t="s">
        <v>581</v>
      </c>
      <c r="F740" s="150"/>
    </row>
    <row r="741" spans="4:6" s="106" customFormat="1" ht="13.5" customHeight="1">
      <c r="D741" s="128">
        <v>2110306</v>
      </c>
      <c r="E741" s="155" t="s">
        <v>582</v>
      </c>
      <c r="F741" s="150"/>
    </row>
    <row r="742" spans="4:6" s="106" customFormat="1" ht="13.5" customHeight="1">
      <c r="D742" s="128">
        <v>2110307</v>
      </c>
      <c r="E742" s="155" t="s">
        <v>583</v>
      </c>
      <c r="F742" s="150"/>
    </row>
    <row r="743" spans="4:6" s="106" customFormat="1" ht="13.5" customHeight="1">
      <c r="D743" s="128">
        <v>2110399</v>
      </c>
      <c r="E743" s="155" t="s">
        <v>584</v>
      </c>
      <c r="F743" s="150"/>
    </row>
    <row r="744" spans="4:6" s="106" customFormat="1" ht="13.5" customHeight="1">
      <c r="D744" s="128">
        <v>21104</v>
      </c>
      <c r="E744" s="155" t="s">
        <v>585</v>
      </c>
      <c r="F744" s="135"/>
    </row>
    <row r="745" spans="4:6" s="106" customFormat="1" ht="13.5" customHeight="1">
      <c r="D745" s="128">
        <v>2110401</v>
      </c>
      <c r="E745" s="155" t="s">
        <v>586</v>
      </c>
      <c r="F745" s="150"/>
    </row>
    <row r="746" spans="4:6" s="106" customFormat="1" ht="13.5" customHeight="1">
      <c r="D746" s="128">
        <v>2110402</v>
      </c>
      <c r="E746" s="155" t="s">
        <v>587</v>
      </c>
      <c r="F746" s="150"/>
    </row>
    <row r="747" spans="4:6" s="106" customFormat="1" ht="13.5" customHeight="1">
      <c r="D747" s="128">
        <v>2110404</v>
      </c>
      <c r="E747" s="155" t="s">
        <v>588</v>
      </c>
      <c r="F747" s="150"/>
    </row>
    <row r="748" spans="4:6" s="106" customFormat="1" ht="13.5" customHeight="1">
      <c r="D748" s="128">
        <v>2110405</v>
      </c>
      <c r="E748" s="155" t="s">
        <v>589</v>
      </c>
      <c r="F748" s="150"/>
    </row>
    <row r="749" spans="4:6" s="106" customFormat="1" ht="13.5" customHeight="1">
      <c r="D749" s="128">
        <v>2110406</v>
      </c>
      <c r="E749" s="155" t="s">
        <v>590</v>
      </c>
      <c r="F749" s="150"/>
    </row>
    <row r="750" spans="4:6" s="106" customFormat="1" ht="13.5" customHeight="1">
      <c r="D750" s="128">
        <v>2110499</v>
      </c>
      <c r="E750" s="155" t="s">
        <v>591</v>
      </c>
      <c r="F750" s="150"/>
    </row>
    <row r="751" spans="4:6" s="106" customFormat="1" ht="13.5" customHeight="1">
      <c r="D751" s="128">
        <v>21105</v>
      </c>
      <c r="E751" s="155" t="s">
        <v>592</v>
      </c>
      <c r="F751" s="135"/>
    </row>
    <row r="752" spans="4:6" s="106" customFormat="1" ht="13.5" customHeight="1">
      <c r="D752" s="128">
        <v>2110501</v>
      </c>
      <c r="E752" s="155" t="s">
        <v>593</v>
      </c>
      <c r="F752" s="150"/>
    </row>
    <row r="753" spans="4:6" s="106" customFormat="1" ht="13.5" customHeight="1">
      <c r="D753" s="128">
        <v>2110502</v>
      </c>
      <c r="E753" s="155" t="s">
        <v>594</v>
      </c>
      <c r="F753" s="150"/>
    </row>
    <row r="754" spans="4:6" s="106" customFormat="1" ht="13.5" customHeight="1">
      <c r="D754" s="128">
        <v>2110503</v>
      </c>
      <c r="E754" s="155" t="s">
        <v>595</v>
      </c>
      <c r="F754" s="150"/>
    </row>
    <row r="755" spans="4:6" s="106" customFormat="1" ht="13.5" customHeight="1">
      <c r="D755" s="128">
        <v>2110506</v>
      </c>
      <c r="E755" s="155" t="s">
        <v>596</v>
      </c>
      <c r="F755" s="150"/>
    </row>
    <row r="756" spans="4:6" s="106" customFormat="1" ht="13.5" customHeight="1">
      <c r="D756" s="128">
        <v>2110507</v>
      </c>
      <c r="E756" s="155" t="s">
        <v>597</v>
      </c>
      <c r="F756" s="150"/>
    </row>
    <row r="757" spans="4:6" s="106" customFormat="1" ht="13.5" customHeight="1">
      <c r="D757" s="128">
        <v>2110599</v>
      </c>
      <c r="E757" s="155" t="s">
        <v>598</v>
      </c>
      <c r="F757" s="150"/>
    </row>
    <row r="758" spans="4:6" s="106" customFormat="1" ht="13.5" customHeight="1">
      <c r="D758" s="128">
        <v>21106</v>
      </c>
      <c r="E758" s="155" t="s">
        <v>599</v>
      </c>
      <c r="F758" s="135"/>
    </row>
    <row r="759" spans="4:6" s="106" customFormat="1" ht="13.5" customHeight="1">
      <c r="D759" s="128">
        <v>2110602</v>
      </c>
      <c r="E759" s="155" t="s">
        <v>600</v>
      </c>
      <c r="F759" s="150"/>
    </row>
    <row r="760" spans="4:6" s="106" customFormat="1" ht="13.5" customHeight="1">
      <c r="D760" s="128">
        <v>2110603</v>
      </c>
      <c r="E760" s="155" t="s">
        <v>601</v>
      </c>
      <c r="F760" s="150"/>
    </row>
    <row r="761" spans="4:6" s="106" customFormat="1" ht="13.5" customHeight="1">
      <c r="D761" s="128">
        <v>2110604</v>
      </c>
      <c r="E761" s="155" t="s">
        <v>602</v>
      </c>
      <c r="F761" s="150"/>
    </row>
    <row r="762" spans="4:6" s="106" customFormat="1" ht="13.5" customHeight="1">
      <c r="D762" s="128">
        <v>2110605</v>
      </c>
      <c r="E762" s="155" t="s">
        <v>603</v>
      </c>
      <c r="F762" s="150"/>
    </row>
    <row r="763" spans="4:6" s="106" customFormat="1" ht="13.5" customHeight="1">
      <c r="D763" s="128">
        <v>2110699</v>
      </c>
      <c r="E763" s="155" t="s">
        <v>604</v>
      </c>
      <c r="F763" s="150"/>
    </row>
    <row r="764" spans="4:6" s="106" customFormat="1" ht="13.5" customHeight="1">
      <c r="D764" s="128">
        <v>21107</v>
      </c>
      <c r="E764" s="155" t="s">
        <v>605</v>
      </c>
      <c r="F764" s="135"/>
    </row>
    <row r="765" spans="4:6" s="106" customFormat="1" ht="13.5" customHeight="1">
      <c r="D765" s="128">
        <v>2110704</v>
      </c>
      <c r="E765" s="155" t="s">
        <v>606</v>
      </c>
      <c r="F765" s="150"/>
    </row>
    <row r="766" spans="4:6" s="106" customFormat="1" ht="13.5" customHeight="1">
      <c r="D766" s="128">
        <v>2110799</v>
      </c>
      <c r="E766" s="155" t="s">
        <v>607</v>
      </c>
      <c r="F766" s="150"/>
    </row>
    <row r="767" spans="4:6" s="106" customFormat="1" ht="13.5" customHeight="1">
      <c r="D767" s="128">
        <v>21108</v>
      </c>
      <c r="E767" s="155" t="s">
        <v>608</v>
      </c>
      <c r="F767" s="135"/>
    </row>
    <row r="768" spans="4:6" s="106" customFormat="1" ht="13.5" customHeight="1">
      <c r="D768" s="128">
        <v>2110804</v>
      </c>
      <c r="E768" s="155" t="s">
        <v>609</v>
      </c>
      <c r="F768" s="150"/>
    </row>
    <row r="769" spans="4:6" s="106" customFormat="1" ht="13.5" customHeight="1">
      <c r="D769" s="128">
        <v>2110899</v>
      </c>
      <c r="E769" s="155" t="s">
        <v>610</v>
      </c>
      <c r="F769" s="150"/>
    </row>
    <row r="770" spans="4:6" s="106" customFormat="1" ht="13.5" customHeight="1">
      <c r="D770" s="128">
        <v>21109</v>
      </c>
      <c r="E770" s="155" t="s">
        <v>611</v>
      </c>
      <c r="F770" s="156"/>
    </row>
    <row r="771" spans="4:6" s="106" customFormat="1" ht="13.5" customHeight="1">
      <c r="D771" s="128">
        <v>21110</v>
      </c>
      <c r="E771" s="155" t="s">
        <v>612</v>
      </c>
      <c r="F771" s="156"/>
    </row>
    <row r="772" spans="4:6" s="106" customFormat="1" ht="13.5" customHeight="1">
      <c r="D772" s="128">
        <v>21111</v>
      </c>
      <c r="E772" s="155" t="s">
        <v>613</v>
      </c>
      <c r="F772" s="135"/>
    </row>
    <row r="773" spans="4:6" s="106" customFormat="1" ht="13.5" customHeight="1">
      <c r="D773" s="128">
        <v>2111101</v>
      </c>
      <c r="E773" s="155" t="s">
        <v>614</v>
      </c>
      <c r="F773" s="150"/>
    </row>
    <row r="774" spans="4:6" s="106" customFormat="1" ht="13.5" customHeight="1">
      <c r="D774" s="128">
        <v>2111102</v>
      </c>
      <c r="E774" s="155" t="s">
        <v>615</v>
      </c>
      <c r="F774" s="150"/>
    </row>
    <row r="775" spans="4:6" s="106" customFormat="1" ht="13.5" customHeight="1">
      <c r="D775" s="128">
        <v>2111103</v>
      </c>
      <c r="E775" s="155" t="s">
        <v>616</v>
      </c>
      <c r="F775" s="150"/>
    </row>
    <row r="776" spans="4:6" s="106" customFormat="1" ht="13.5" customHeight="1">
      <c r="D776" s="128">
        <v>2111104</v>
      </c>
      <c r="E776" s="155" t="s">
        <v>617</v>
      </c>
      <c r="F776" s="150"/>
    </row>
    <row r="777" spans="4:6" s="106" customFormat="1" ht="13.5" customHeight="1">
      <c r="D777" s="128">
        <v>2111199</v>
      </c>
      <c r="E777" s="155" t="s">
        <v>618</v>
      </c>
      <c r="F777" s="150"/>
    </row>
    <row r="778" spans="4:6" s="106" customFormat="1" ht="13.5" customHeight="1">
      <c r="D778" s="128">
        <v>21112</v>
      </c>
      <c r="E778" s="155" t="s">
        <v>619</v>
      </c>
      <c r="F778" s="156"/>
    </row>
    <row r="779" spans="4:6" s="106" customFormat="1" ht="13.5" customHeight="1">
      <c r="D779" s="128">
        <v>21113</v>
      </c>
      <c r="E779" s="155" t="s">
        <v>620</v>
      </c>
      <c r="F779" s="156"/>
    </row>
    <row r="780" spans="4:6" s="106" customFormat="1" ht="13.5" customHeight="1">
      <c r="D780" s="128">
        <v>21114</v>
      </c>
      <c r="E780" s="155" t="s">
        <v>621</v>
      </c>
      <c r="F780" s="135"/>
    </row>
    <row r="781" spans="4:6" s="106" customFormat="1" ht="13.5" customHeight="1">
      <c r="D781" s="128">
        <v>2111401</v>
      </c>
      <c r="E781" s="155" t="s">
        <v>43</v>
      </c>
      <c r="F781" s="150"/>
    </row>
    <row r="782" spans="4:6" s="106" customFormat="1" ht="13.5" customHeight="1">
      <c r="D782" s="128">
        <v>2111402</v>
      </c>
      <c r="E782" s="155" t="s">
        <v>44</v>
      </c>
      <c r="F782" s="150"/>
    </row>
    <row r="783" spans="4:6" s="106" customFormat="1" ht="13.5" customHeight="1">
      <c r="D783" s="128">
        <v>2111403</v>
      </c>
      <c r="E783" s="155" t="s">
        <v>45</v>
      </c>
      <c r="F783" s="150"/>
    </row>
    <row r="784" spans="4:6" s="106" customFormat="1" ht="13.5" customHeight="1">
      <c r="D784" s="128">
        <v>2111406</v>
      </c>
      <c r="E784" s="155" t="s">
        <v>622</v>
      </c>
      <c r="F784" s="150"/>
    </row>
    <row r="785" spans="4:6" s="106" customFormat="1" ht="13.5" customHeight="1">
      <c r="D785" s="128">
        <v>2111407</v>
      </c>
      <c r="E785" s="155" t="s">
        <v>623</v>
      </c>
      <c r="F785" s="150"/>
    </row>
    <row r="786" spans="4:6" s="106" customFormat="1" ht="13.5" customHeight="1">
      <c r="D786" s="128">
        <v>2111408</v>
      </c>
      <c r="E786" s="155" t="s">
        <v>624</v>
      </c>
      <c r="F786" s="150"/>
    </row>
    <row r="787" spans="4:6" s="106" customFormat="1" ht="13.5" customHeight="1">
      <c r="D787" s="128">
        <v>2111411</v>
      </c>
      <c r="E787" s="155" t="s">
        <v>84</v>
      </c>
      <c r="F787" s="150"/>
    </row>
    <row r="788" spans="4:6" s="106" customFormat="1" ht="13.5" customHeight="1">
      <c r="D788" s="128">
        <v>2111413</v>
      </c>
      <c r="E788" s="155" t="s">
        <v>625</v>
      </c>
      <c r="F788" s="150"/>
    </row>
    <row r="789" spans="4:6" s="106" customFormat="1" ht="13.5" customHeight="1">
      <c r="D789" s="128">
        <v>2111450</v>
      </c>
      <c r="E789" s="155" t="s">
        <v>52</v>
      </c>
      <c r="F789" s="150"/>
    </row>
    <row r="790" spans="4:6" s="106" customFormat="1" ht="13.5" customHeight="1">
      <c r="D790" s="128">
        <v>2111499</v>
      </c>
      <c r="E790" s="155" t="s">
        <v>626</v>
      </c>
      <c r="F790" s="150"/>
    </row>
    <row r="791" spans="4:6" s="106" customFormat="1" ht="13.5" customHeight="1">
      <c r="D791" s="128">
        <v>21199</v>
      </c>
      <c r="E791" s="155" t="s">
        <v>627</v>
      </c>
      <c r="F791" s="135"/>
    </row>
    <row r="792" spans="4:6" s="106" customFormat="1" ht="13.5" customHeight="1">
      <c r="D792" s="128">
        <v>2119999</v>
      </c>
      <c r="E792" s="155" t="s">
        <v>628</v>
      </c>
      <c r="F792" s="150"/>
    </row>
    <row r="793" spans="4:6" s="106" customFormat="1" ht="13.5" customHeight="1">
      <c r="D793" s="128">
        <v>212</v>
      </c>
      <c r="E793" s="155" t="s">
        <v>629</v>
      </c>
      <c r="F793" s="130">
        <f>F794+F805+F806+F809+F811+F813</f>
        <v>29726</v>
      </c>
    </row>
    <row r="794" spans="4:6" s="106" customFormat="1" ht="13.5" customHeight="1">
      <c r="D794" s="128">
        <v>21201</v>
      </c>
      <c r="E794" s="155" t="s">
        <v>630</v>
      </c>
      <c r="F794" s="135">
        <v>1519</v>
      </c>
    </row>
    <row r="795" spans="4:6" s="106" customFormat="1" ht="13.5" customHeight="1">
      <c r="D795" s="128">
        <v>2120101</v>
      </c>
      <c r="E795" s="155" t="s">
        <v>43</v>
      </c>
      <c r="F795" s="150">
        <v>135</v>
      </c>
    </row>
    <row r="796" spans="4:6" s="106" customFormat="1" ht="13.5" customHeight="1">
      <c r="D796" s="128">
        <v>2120102</v>
      </c>
      <c r="E796" s="155" t="s">
        <v>44</v>
      </c>
      <c r="F796" s="150"/>
    </row>
    <row r="797" spans="4:6" s="106" customFormat="1" ht="13.5" customHeight="1">
      <c r="D797" s="128">
        <v>2120103</v>
      </c>
      <c r="E797" s="155" t="s">
        <v>45</v>
      </c>
      <c r="F797" s="150"/>
    </row>
    <row r="798" spans="4:6" s="106" customFormat="1" ht="13.5" customHeight="1">
      <c r="D798" s="128">
        <v>2120104</v>
      </c>
      <c r="E798" s="155" t="s">
        <v>631</v>
      </c>
      <c r="F798" s="150"/>
    </row>
    <row r="799" spans="4:6" s="106" customFormat="1" ht="13.5" customHeight="1">
      <c r="D799" s="128">
        <v>2120105</v>
      </c>
      <c r="E799" s="155" t="s">
        <v>632</v>
      </c>
      <c r="F799" s="150"/>
    </row>
    <row r="800" spans="4:6" s="106" customFormat="1" ht="13.5" customHeight="1">
      <c r="D800" s="128">
        <v>2120106</v>
      </c>
      <c r="E800" s="155" t="s">
        <v>633</v>
      </c>
      <c r="F800" s="150"/>
    </row>
    <row r="801" spans="4:6" s="106" customFormat="1" ht="13.5" customHeight="1">
      <c r="D801" s="128">
        <v>2120107</v>
      </c>
      <c r="E801" s="155" t="s">
        <v>634</v>
      </c>
      <c r="F801" s="150"/>
    </row>
    <row r="802" spans="4:6" s="106" customFormat="1" ht="13.5" customHeight="1">
      <c r="D802" s="128">
        <v>2120109</v>
      </c>
      <c r="E802" s="155" t="s">
        <v>635</v>
      </c>
      <c r="F802" s="150"/>
    </row>
    <row r="803" spans="4:6" s="106" customFormat="1" ht="13.5" customHeight="1">
      <c r="D803" s="128">
        <v>2120110</v>
      </c>
      <c r="E803" s="155" t="s">
        <v>636</v>
      </c>
      <c r="F803" s="150"/>
    </row>
    <row r="804" spans="4:6" s="106" customFormat="1" ht="13.5" customHeight="1">
      <c r="D804" s="128">
        <v>2120199</v>
      </c>
      <c r="E804" s="155" t="s">
        <v>637</v>
      </c>
      <c r="F804" s="150">
        <v>1384</v>
      </c>
    </row>
    <row r="805" spans="4:6" s="106" customFormat="1" ht="13.5" customHeight="1">
      <c r="D805" s="128">
        <v>21202</v>
      </c>
      <c r="E805" s="155" t="s">
        <v>638</v>
      </c>
      <c r="F805" s="156"/>
    </row>
    <row r="806" spans="4:6" s="106" customFormat="1" ht="13.5" customHeight="1">
      <c r="D806" s="128">
        <v>21203</v>
      </c>
      <c r="E806" s="155" t="s">
        <v>639</v>
      </c>
      <c r="F806" s="135">
        <v>4681</v>
      </c>
    </row>
    <row r="807" spans="4:6" s="106" customFormat="1" ht="13.5" customHeight="1">
      <c r="D807" s="128">
        <v>2120303</v>
      </c>
      <c r="E807" s="155" t="s">
        <v>640</v>
      </c>
      <c r="F807" s="150">
        <v>3888</v>
      </c>
    </row>
    <row r="808" spans="4:6" s="106" customFormat="1" ht="13.5" customHeight="1">
      <c r="D808" s="128">
        <v>2120399</v>
      </c>
      <c r="E808" s="155" t="s">
        <v>641</v>
      </c>
      <c r="F808" s="150">
        <v>793</v>
      </c>
    </row>
    <row r="809" spans="4:6" s="106" customFormat="1" ht="13.5" customHeight="1">
      <c r="D809" s="128">
        <v>21205</v>
      </c>
      <c r="E809" s="155" t="s">
        <v>642</v>
      </c>
      <c r="F809" s="135">
        <v>1134</v>
      </c>
    </row>
    <row r="810" spans="4:6" s="106" customFormat="1" ht="13.5" customHeight="1">
      <c r="D810" s="128">
        <v>2120501</v>
      </c>
      <c r="E810" s="155" t="s">
        <v>643</v>
      </c>
      <c r="F810" s="150">
        <v>1134</v>
      </c>
    </row>
    <row r="811" spans="4:6" s="106" customFormat="1" ht="13.5" customHeight="1">
      <c r="D811" s="128">
        <v>21206</v>
      </c>
      <c r="E811" s="155" t="s">
        <v>644</v>
      </c>
      <c r="F811" s="135"/>
    </row>
    <row r="812" spans="4:6" s="106" customFormat="1" ht="13.5" customHeight="1">
      <c r="D812" s="128">
        <v>2120601</v>
      </c>
      <c r="E812" s="155" t="s">
        <v>645</v>
      </c>
      <c r="F812" s="151"/>
    </row>
    <row r="813" spans="4:6" s="106" customFormat="1" ht="13.5" customHeight="1">
      <c r="D813" s="128">
        <v>21299</v>
      </c>
      <c r="E813" s="155" t="s">
        <v>646</v>
      </c>
      <c r="F813" s="135">
        <v>22392</v>
      </c>
    </row>
    <row r="814" spans="4:6" s="106" customFormat="1" ht="13.5" customHeight="1">
      <c r="D814" s="128">
        <v>2129999</v>
      </c>
      <c r="E814" s="155" t="s">
        <v>647</v>
      </c>
      <c r="F814" s="150">
        <v>22392</v>
      </c>
    </row>
    <row r="815" spans="4:6" s="106" customFormat="1" ht="13.5" customHeight="1">
      <c r="D815" s="128">
        <v>213</v>
      </c>
      <c r="E815" s="155" t="s">
        <v>648</v>
      </c>
      <c r="F815" s="130">
        <f>F816+F842+F864+F892+F903+F910+F916+F919</f>
        <v>14530</v>
      </c>
    </row>
    <row r="816" spans="4:6" s="106" customFormat="1" ht="13.5" customHeight="1">
      <c r="D816" s="128">
        <v>21301</v>
      </c>
      <c r="E816" s="155" t="s">
        <v>649</v>
      </c>
      <c r="F816" s="135">
        <v>6220</v>
      </c>
    </row>
    <row r="817" spans="4:6" s="106" customFormat="1" ht="13.5" customHeight="1">
      <c r="D817" s="128">
        <v>2130101</v>
      </c>
      <c r="E817" s="155" t="s">
        <v>43</v>
      </c>
      <c r="F817" s="150">
        <v>1375</v>
      </c>
    </row>
    <row r="818" spans="4:6" s="106" customFormat="1" ht="13.5" customHeight="1">
      <c r="D818" s="128">
        <v>2130102</v>
      </c>
      <c r="E818" s="155" t="s">
        <v>44</v>
      </c>
      <c r="F818" s="150"/>
    </row>
    <row r="819" spans="4:6" s="106" customFormat="1" ht="13.5" customHeight="1">
      <c r="D819" s="128">
        <v>2130103</v>
      </c>
      <c r="E819" s="155" t="s">
        <v>45</v>
      </c>
      <c r="F819" s="150"/>
    </row>
    <row r="820" spans="4:6" s="106" customFormat="1" ht="13.5" customHeight="1">
      <c r="D820" s="128">
        <v>2130104</v>
      </c>
      <c r="E820" s="155" t="s">
        <v>52</v>
      </c>
      <c r="F820" s="150">
        <v>3474</v>
      </c>
    </row>
    <row r="821" spans="4:6" s="106" customFormat="1" ht="13.5" customHeight="1">
      <c r="D821" s="128">
        <v>2130105</v>
      </c>
      <c r="E821" s="155" t="s">
        <v>650</v>
      </c>
      <c r="F821" s="150"/>
    </row>
    <row r="822" spans="4:6" s="106" customFormat="1" ht="13.5" customHeight="1">
      <c r="D822" s="128">
        <v>2130106</v>
      </c>
      <c r="E822" s="155" t="s">
        <v>651</v>
      </c>
      <c r="F822" s="150">
        <v>37</v>
      </c>
    </row>
    <row r="823" spans="4:6" s="106" customFormat="1" ht="13.5" customHeight="1">
      <c r="D823" s="128">
        <v>2130108</v>
      </c>
      <c r="E823" s="155" t="s">
        <v>652</v>
      </c>
      <c r="F823" s="150">
        <v>39</v>
      </c>
    </row>
    <row r="824" spans="4:6" s="106" customFormat="1" ht="13.5" customHeight="1">
      <c r="D824" s="128">
        <v>2130109</v>
      </c>
      <c r="E824" s="155" t="s">
        <v>653</v>
      </c>
      <c r="F824" s="150"/>
    </row>
    <row r="825" spans="4:6" s="106" customFormat="1" ht="13.5" customHeight="1">
      <c r="D825" s="128">
        <v>2130110</v>
      </c>
      <c r="E825" s="155" t="s">
        <v>654</v>
      </c>
      <c r="F825" s="150"/>
    </row>
    <row r="826" spans="4:6" s="106" customFormat="1" ht="13.5" customHeight="1">
      <c r="D826" s="128">
        <v>2130111</v>
      </c>
      <c r="E826" s="155" t="s">
        <v>655</v>
      </c>
      <c r="F826" s="150"/>
    </row>
    <row r="827" spans="4:6" s="106" customFormat="1" ht="13.5" customHeight="1">
      <c r="D827" s="128">
        <v>2130112</v>
      </c>
      <c r="E827" s="155" t="s">
        <v>656</v>
      </c>
      <c r="F827" s="150"/>
    </row>
    <row r="828" spans="4:6" s="106" customFormat="1" ht="13.5" customHeight="1">
      <c r="D828" s="128">
        <v>2130114</v>
      </c>
      <c r="E828" s="155" t="s">
        <v>657</v>
      </c>
      <c r="F828" s="150"/>
    </row>
    <row r="829" spans="4:6" s="106" customFormat="1" ht="13.5" customHeight="1">
      <c r="D829" s="128">
        <v>2130119</v>
      </c>
      <c r="E829" s="155" t="s">
        <v>658</v>
      </c>
      <c r="F829" s="150">
        <v>48</v>
      </c>
    </row>
    <row r="830" spans="4:6" s="106" customFormat="1" ht="13.5" customHeight="1">
      <c r="D830" s="128">
        <v>2130120</v>
      </c>
      <c r="E830" s="155" t="s">
        <v>659</v>
      </c>
      <c r="F830" s="150"/>
    </row>
    <row r="831" spans="4:6" s="106" customFormat="1" ht="13.5" customHeight="1">
      <c r="D831" s="128">
        <v>2130121</v>
      </c>
      <c r="E831" s="155" t="s">
        <v>660</v>
      </c>
      <c r="F831" s="150"/>
    </row>
    <row r="832" spans="4:6" s="106" customFormat="1" ht="13.5" customHeight="1">
      <c r="D832" s="128">
        <v>2130122</v>
      </c>
      <c r="E832" s="155" t="s">
        <v>661</v>
      </c>
      <c r="F832" s="150"/>
    </row>
    <row r="833" spans="4:6" s="106" customFormat="1" ht="13.5" customHeight="1">
      <c r="D833" s="128">
        <v>2130124</v>
      </c>
      <c r="E833" s="155" t="s">
        <v>662</v>
      </c>
      <c r="F833" s="150"/>
    </row>
    <row r="834" spans="4:6" s="106" customFormat="1" ht="13.5" customHeight="1">
      <c r="D834" s="128">
        <v>2130125</v>
      </c>
      <c r="E834" s="155" t="s">
        <v>663</v>
      </c>
      <c r="F834" s="150"/>
    </row>
    <row r="835" spans="4:6" s="106" customFormat="1" ht="13.5" customHeight="1">
      <c r="D835" s="128">
        <v>2130126</v>
      </c>
      <c r="E835" s="155" t="s">
        <v>664</v>
      </c>
      <c r="F835" s="150">
        <v>967</v>
      </c>
    </row>
    <row r="836" spans="4:6" s="106" customFormat="1" ht="13.5" customHeight="1">
      <c r="D836" s="128">
        <v>2130135</v>
      </c>
      <c r="E836" s="155" t="s">
        <v>665</v>
      </c>
      <c r="F836" s="150"/>
    </row>
    <row r="837" spans="4:6" s="106" customFormat="1" ht="13.5" customHeight="1">
      <c r="D837" s="128">
        <v>2130142</v>
      </c>
      <c r="E837" s="155" t="s">
        <v>666</v>
      </c>
      <c r="F837" s="150"/>
    </row>
    <row r="838" spans="4:6" s="106" customFormat="1" ht="13.5" customHeight="1">
      <c r="D838" s="128">
        <v>2130148</v>
      </c>
      <c r="E838" s="155" t="s">
        <v>667</v>
      </c>
      <c r="F838" s="150"/>
    </row>
    <row r="839" spans="4:6" s="106" customFormat="1" ht="13.5" customHeight="1">
      <c r="D839" s="128">
        <v>2130152</v>
      </c>
      <c r="E839" s="155" t="s">
        <v>668</v>
      </c>
      <c r="F839" s="150"/>
    </row>
    <row r="840" spans="4:6" s="106" customFormat="1" ht="13.5" customHeight="1">
      <c r="D840" s="128">
        <v>2130153</v>
      </c>
      <c r="E840" s="155" t="s">
        <v>669</v>
      </c>
      <c r="F840" s="150"/>
    </row>
    <row r="841" spans="4:6" s="106" customFormat="1" ht="13.5" customHeight="1">
      <c r="D841" s="128">
        <v>2130199</v>
      </c>
      <c r="E841" s="155" t="s">
        <v>670</v>
      </c>
      <c r="F841" s="150">
        <v>280</v>
      </c>
    </row>
    <row r="842" spans="4:6" s="106" customFormat="1" ht="13.5" customHeight="1">
      <c r="D842" s="128">
        <v>21302</v>
      </c>
      <c r="E842" s="155" t="s">
        <v>671</v>
      </c>
      <c r="F842" s="135">
        <v>1109</v>
      </c>
    </row>
    <row r="843" spans="4:6" s="106" customFormat="1" ht="13.5" customHeight="1">
      <c r="D843" s="128">
        <v>2130201</v>
      </c>
      <c r="E843" s="155" t="s">
        <v>43</v>
      </c>
      <c r="F843" s="150">
        <v>87</v>
      </c>
    </row>
    <row r="844" spans="4:6" s="106" customFormat="1" ht="13.5" customHeight="1">
      <c r="D844" s="128">
        <v>2130202</v>
      </c>
      <c r="E844" s="155" t="s">
        <v>44</v>
      </c>
      <c r="F844" s="150"/>
    </row>
    <row r="845" spans="4:6" s="106" customFormat="1" ht="13.5" customHeight="1">
      <c r="D845" s="128">
        <v>2130203</v>
      </c>
      <c r="E845" s="155" t="s">
        <v>45</v>
      </c>
      <c r="F845" s="150"/>
    </row>
    <row r="846" spans="4:6" s="106" customFormat="1" ht="13.5" customHeight="1">
      <c r="D846" s="128">
        <v>2130204</v>
      </c>
      <c r="E846" s="155" t="s">
        <v>672</v>
      </c>
      <c r="F846" s="150">
        <v>163</v>
      </c>
    </row>
    <row r="847" spans="4:6" s="106" customFormat="1" ht="13.5" customHeight="1">
      <c r="D847" s="128">
        <v>2130205</v>
      </c>
      <c r="E847" s="155" t="s">
        <v>673</v>
      </c>
      <c r="F847" s="150">
        <v>196</v>
      </c>
    </row>
    <row r="848" spans="4:6" s="106" customFormat="1" ht="13.5" customHeight="1">
      <c r="D848" s="128">
        <v>2130206</v>
      </c>
      <c r="E848" s="155" t="s">
        <v>674</v>
      </c>
      <c r="F848" s="150"/>
    </row>
    <row r="849" spans="4:6" s="106" customFormat="1" ht="13.5" customHeight="1">
      <c r="D849" s="128">
        <v>2130207</v>
      </c>
      <c r="E849" s="155" t="s">
        <v>675</v>
      </c>
      <c r="F849" s="150">
        <v>123</v>
      </c>
    </row>
    <row r="850" spans="4:6" s="106" customFormat="1" ht="13.5" customHeight="1">
      <c r="D850" s="128">
        <v>2130209</v>
      </c>
      <c r="E850" s="155" t="s">
        <v>676</v>
      </c>
      <c r="F850" s="150"/>
    </row>
    <row r="851" spans="4:6" s="106" customFormat="1" ht="13.5" customHeight="1">
      <c r="D851" s="128">
        <v>2130211</v>
      </c>
      <c r="E851" s="155" t="s">
        <v>677</v>
      </c>
      <c r="F851" s="150"/>
    </row>
    <row r="852" spans="4:6" s="106" customFormat="1" ht="13.5" customHeight="1">
      <c r="D852" s="128">
        <v>2130212</v>
      </c>
      <c r="E852" s="155" t="s">
        <v>678</v>
      </c>
      <c r="F852" s="150"/>
    </row>
    <row r="853" spans="4:6" s="106" customFormat="1" ht="13.5" customHeight="1">
      <c r="D853" s="128">
        <v>2130213</v>
      </c>
      <c r="E853" s="155" t="s">
        <v>679</v>
      </c>
      <c r="F853" s="150"/>
    </row>
    <row r="854" spans="4:6" s="106" customFormat="1" ht="13.5" customHeight="1">
      <c r="D854" s="128">
        <v>2130217</v>
      </c>
      <c r="E854" s="155" t="s">
        <v>680</v>
      </c>
      <c r="F854" s="150"/>
    </row>
    <row r="855" spans="4:6" s="106" customFormat="1" ht="13.5" customHeight="1">
      <c r="D855" s="128">
        <v>2130220</v>
      </c>
      <c r="E855" s="155" t="s">
        <v>681</v>
      </c>
      <c r="F855" s="150"/>
    </row>
    <row r="856" spans="4:6" s="106" customFormat="1" ht="13.5" customHeight="1">
      <c r="D856" s="128">
        <v>2130221</v>
      </c>
      <c r="E856" s="155" t="s">
        <v>682</v>
      </c>
      <c r="F856" s="150"/>
    </row>
    <row r="857" spans="4:6" s="106" customFormat="1" ht="13.5" customHeight="1">
      <c r="D857" s="128">
        <v>2130223</v>
      </c>
      <c r="E857" s="155" t="s">
        <v>683</v>
      </c>
      <c r="F857" s="150"/>
    </row>
    <row r="858" spans="4:6" s="106" customFormat="1" ht="13.5" customHeight="1">
      <c r="D858" s="128">
        <v>2130226</v>
      </c>
      <c r="E858" s="155" t="s">
        <v>684</v>
      </c>
      <c r="F858" s="150"/>
    </row>
    <row r="859" spans="4:6" s="106" customFormat="1" ht="13.5" customHeight="1">
      <c r="D859" s="128">
        <v>2130227</v>
      </c>
      <c r="E859" s="155" t="s">
        <v>685</v>
      </c>
      <c r="F859" s="150"/>
    </row>
    <row r="860" spans="4:6" s="106" customFormat="1" ht="13.5" customHeight="1">
      <c r="D860" s="128">
        <v>2130234</v>
      </c>
      <c r="E860" s="155" t="s">
        <v>686</v>
      </c>
      <c r="F860" s="150">
        <v>283</v>
      </c>
    </row>
    <row r="861" spans="4:6" s="106" customFormat="1" ht="13.5" customHeight="1">
      <c r="D861" s="128">
        <v>2130236</v>
      </c>
      <c r="E861" s="155" t="s">
        <v>687</v>
      </c>
      <c r="F861" s="150"/>
    </row>
    <row r="862" spans="4:6" s="106" customFormat="1" ht="13.5" customHeight="1">
      <c r="D862" s="128">
        <v>2130237</v>
      </c>
      <c r="E862" s="155" t="s">
        <v>656</v>
      </c>
      <c r="F862" s="150"/>
    </row>
    <row r="863" spans="4:6" s="106" customFormat="1" ht="13.5" customHeight="1">
      <c r="D863" s="128">
        <v>2130299</v>
      </c>
      <c r="E863" s="155" t="s">
        <v>688</v>
      </c>
      <c r="F863" s="157">
        <v>257</v>
      </c>
    </row>
    <row r="864" spans="4:6" s="106" customFormat="1" ht="13.5" customHeight="1">
      <c r="D864" s="128">
        <v>21303</v>
      </c>
      <c r="E864" s="155" t="s">
        <v>689</v>
      </c>
      <c r="F864" s="135">
        <v>1623</v>
      </c>
    </row>
    <row r="865" spans="4:6" s="106" customFormat="1" ht="13.5" customHeight="1">
      <c r="D865" s="128">
        <v>2130301</v>
      </c>
      <c r="E865" s="155" t="s">
        <v>43</v>
      </c>
      <c r="F865" s="150">
        <v>555</v>
      </c>
    </row>
    <row r="866" spans="4:6" s="106" customFormat="1" ht="13.5" customHeight="1">
      <c r="D866" s="128">
        <v>2130302</v>
      </c>
      <c r="E866" s="155" t="s">
        <v>44</v>
      </c>
      <c r="F866" s="150"/>
    </row>
    <row r="867" spans="4:6" s="106" customFormat="1" ht="13.5" customHeight="1">
      <c r="D867" s="128">
        <v>2130303</v>
      </c>
      <c r="E867" s="155" t="s">
        <v>45</v>
      </c>
      <c r="F867" s="150"/>
    </row>
    <row r="868" spans="4:6" s="106" customFormat="1" ht="13.5" customHeight="1">
      <c r="D868" s="128">
        <v>2130304</v>
      </c>
      <c r="E868" s="155" t="s">
        <v>690</v>
      </c>
      <c r="F868" s="150"/>
    </row>
    <row r="869" spans="4:6" s="106" customFormat="1" ht="13.5" customHeight="1">
      <c r="D869" s="128">
        <v>2130305</v>
      </c>
      <c r="E869" s="155" t="s">
        <v>691</v>
      </c>
      <c r="F869" s="150"/>
    </row>
    <row r="870" spans="4:6" s="106" customFormat="1" ht="13.5" customHeight="1">
      <c r="D870" s="128">
        <v>2130306</v>
      </c>
      <c r="E870" s="155" t="s">
        <v>692</v>
      </c>
      <c r="F870" s="150">
        <v>10</v>
      </c>
    </row>
    <row r="871" spans="4:6" s="106" customFormat="1" ht="13.5" customHeight="1">
      <c r="D871" s="128">
        <v>2130307</v>
      </c>
      <c r="E871" s="155" t="s">
        <v>693</v>
      </c>
      <c r="F871" s="150"/>
    </row>
    <row r="872" spans="4:6" s="106" customFormat="1" ht="13.5" customHeight="1">
      <c r="D872" s="128">
        <v>2130308</v>
      </c>
      <c r="E872" s="155" t="s">
        <v>694</v>
      </c>
      <c r="F872" s="150"/>
    </row>
    <row r="873" spans="4:6" s="106" customFormat="1" ht="13.5" customHeight="1">
      <c r="D873" s="128">
        <v>2130309</v>
      </c>
      <c r="E873" s="155" t="s">
        <v>695</v>
      </c>
      <c r="F873" s="150"/>
    </row>
    <row r="874" spans="4:6" s="106" customFormat="1" ht="13.5" customHeight="1">
      <c r="D874" s="128">
        <v>2130310</v>
      </c>
      <c r="E874" s="155" t="s">
        <v>696</v>
      </c>
      <c r="F874" s="150"/>
    </row>
    <row r="875" spans="4:6" s="106" customFormat="1" ht="13.5" customHeight="1">
      <c r="D875" s="128">
        <v>2130311</v>
      </c>
      <c r="E875" s="155" t="s">
        <v>697</v>
      </c>
      <c r="F875" s="150"/>
    </row>
    <row r="876" spans="4:6" s="106" customFormat="1" ht="13.5" customHeight="1">
      <c r="D876" s="128">
        <v>2130312</v>
      </c>
      <c r="E876" s="155" t="s">
        <v>698</v>
      </c>
      <c r="F876" s="150"/>
    </row>
    <row r="877" spans="4:6" s="106" customFormat="1" ht="13.5" customHeight="1">
      <c r="D877" s="128">
        <v>2130313</v>
      </c>
      <c r="E877" s="155" t="s">
        <v>699</v>
      </c>
      <c r="F877" s="150"/>
    </row>
    <row r="878" spans="4:6" s="106" customFormat="1" ht="13.5" customHeight="1">
      <c r="D878" s="128">
        <v>2130314</v>
      </c>
      <c r="E878" s="155" t="s">
        <v>700</v>
      </c>
      <c r="F878" s="150">
        <v>486</v>
      </c>
    </row>
    <row r="879" spans="4:6" s="106" customFormat="1" ht="13.5" customHeight="1">
      <c r="D879" s="128">
        <v>2130315</v>
      </c>
      <c r="E879" s="155" t="s">
        <v>701</v>
      </c>
      <c r="F879" s="150">
        <v>10</v>
      </c>
    </row>
    <row r="880" spans="4:6" s="106" customFormat="1" ht="13.5" customHeight="1">
      <c r="D880" s="128">
        <v>2130316</v>
      </c>
      <c r="E880" s="155" t="s">
        <v>702</v>
      </c>
      <c r="F880" s="150"/>
    </row>
    <row r="881" spans="4:6" s="106" customFormat="1" ht="13.5" customHeight="1">
      <c r="D881" s="128">
        <v>2130317</v>
      </c>
      <c r="E881" s="155" t="s">
        <v>703</v>
      </c>
      <c r="F881" s="150"/>
    </row>
    <row r="882" spans="4:6" s="106" customFormat="1" ht="13.5" customHeight="1">
      <c r="D882" s="128">
        <v>2130318</v>
      </c>
      <c r="E882" s="155" t="s">
        <v>704</v>
      </c>
      <c r="F882" s="150"/>
    </row>
    <row r="883" spans="4:6" s="106" customFormat="1" ht="13.5" customHeight="1">
      <c r="D883" s="128">
        <v>2130319</v>
      </c>
      <c r="E883" s="155" t="s">
        <v>705</v>
      </c>
      <c r="F883" s="150"/>
    </row>
    <row r="884" spans="4:6" s="106" customFormat="1" ht="13.5" customHeight="1">
      <c r="D884" s="128">
        <v>2130321</v>
      </c>
      <c r="E884" s="155" t="s">
        <v>706</v>
      </c>
      <c r="F884" s="150"/>
    </row>
    <row r="885" spans="4:6" s="106" customFormat="1" ht="13.5" customHeight="1">
      <c r="D885" s="128">
        <v>2130322</v>
      </c>
      <c r="E885" s="155" t="s">
        <v>707</v>
      </c>
      <c r="F885" s="150"/>
    </row>
    <row r="886" spans="4:6" s="106" customFormat="1" ht="13.5" customHeight="1">
      <c r="D886" s="128">
        <v>2130333</v>
      </c>
      <c r="E886" s="155" t="s">
        <v>683</v>
      </c>
      <c r="F886" s="150"/>
    </row>
    <row r="887" spans="4:6" s="106" customFormat="1" ht="13.5" customHeight="1">
      <c r="D887" s="128">
        <v>2130334</v>
      </c>
      <c r="E887" s="155" t="s">
        <v>708</v>
      </c>
      <c r="F887" s="150"/>
    </row>
    <row r="888" spans="4:6" s="106" customFormat="1" ht="13.5" customHeight="1">
      <c r="D888" s="128">
        <v>2130335</v>
      </c>
      <c r="E888" s="158" t="s">
        <v>709</v>
      </c>
      <c r="F888" s="150"/>
    </row>
    <row r="889" spans="4:6" s="106" customFormat="1" ht="13.5" customHeight="1">
      <c r="D889" s="128">
        <v>2130336</v>
      </c>
      <c r="E889" s="155" t="s">
        <v>710</v>
      </c>
      <c r="F889" s="150"/>
    </row>
    <row r="890" spans="4:6" s="106" customFormat="1" ht="13.5" customHeight="1">
      <c r="D890" s="128">
        <v>2130337</v>
      </c>
      <c r="E890" s="155" t="s">
        <v>711</v>
      </c>
      <c r="F890" s="150"/>
    </row>
    <row r="891" spans="4:6" s="106" customFormat="1" ht="13.5" customHeight="1">
      <c r="D891" s="128">
        <v>2130399</v>
      </c>
      <c r="E891" s="155" t="s">
        <v>712</v>
      </c>
      <c r="F891" s="150">
        <v>562</v>
      </c>
    </row>
    <row r="892" spans="4:6" s="106" customFormat="1" ht="13.5" customHeight="1">
      <c r="D892" s="128">
        <v>21305</v>
      </c>
      <c r="E892" s="158" t="s">
        <v>713</v>
      </c>
      <c r="F892" s="135"/>
    </row>
    <row r="893" spans="4:6" s="106" customFormat="1" ht="13.5" customHeight="1">
      <c r="D893" s="128">
        <v>2130501</v>
      </c>
      <c r="E893" s="155" t="s">
        <v>43</v>
      </c>
      <c r="F893" s="150"/>
    </row>
    <row r="894" spans="4:6" s="106" customFormat="1" ht="13.5" customHeight="1">
      <c r="D894" s="128">
        <v>2130502</v>
      </c>
      <c r="E894" s="155" t="s">
        <v>44</v>
      </c>
      <c r="F894" s="150"/>
    </row>
    <row r="895" spans="4:6" s="106" customFormat="1" ht="13.5" customHeight="1">
      <c r="D895" s="128">
        <v>2130503</v>
      </c>
      <c r="E895" s="155" t="s">
        <v>45</v>
      </c>
      <c r="F895" s="150"/>
    </row>
    <row r="896" spans="4:6" s="106" customFormat="1" ht="13.5" customHeight="1">
      <c r="D896" s="128">
        <v>2130504</v>
      </c>
      <c r="E896" s="155" t="s">
        <v>714</v>
      </c>
      <c r="F896" s="150"/>
    </row>
    <row r="897" spans="4:6" s="106" customFormat="1" ht="13.5" customHeight="1">
      <c r="D897" s="128">
        <v>2130505</v>
      </c>
      <c r="E897" s="155" t="s">
        <v>715</v>
      </c>
      <c r="F897" s="150"/>
    </row>
    <row r="898" spans="4:6" s="106" customFormat="1" ht="13.5" customHeight="1">
      <c r="D898" s="128">
        <v>2130506</v>
      </c>
      <c r="E898" s="155" t="s">
        <v>716</v>
      </c>
      <c r="F898" s="150"/>
    </row>
    <row r="899" spans="4:6" s="106" customFormat="1" ht="13.5" customHeight="1">
      <c r="D899" s="128">
        <v>2130507</v>
      </c>
      <c r="E899" s="155" t="s">
        <v>717</v>
      </c>
      <c r="F899" s="150"/>
    </row>
    <row r="900" spans="4:6" s="106" customFormat="1" ht="13.5" customHeight="1">
      <c r="D900" s="128">
        <v>2130508</v>
      </c>
      <c r="E900" s="155" t="s">
        <v>718</v>
      </c>
      <c r="F900" s="150"/>
    </row>
    <row r="901" spans="4:6" s="106" customFormat="1" ht="13.5" customHeight="1">
      <c r="D901" s="128">
        <v>2130550</v>
      </c>
      <c r="E901" s="155" t="s">
        <v>52</v>
      </c>
      <c r="F901" s="150"/>
    </row>
    <row r="902" spans="4:6" s="106" customFormat="1" ht="13.5" customHeight="1">
      <c r="D902" s="128">
        <v>2130599</v>
      </c>
      <c r="E902" s="158" t="s">
        <v>719</v>
      </c>
      <c r="F902" s="150"/>
    </row>
    <row r="903" spans="4:6" s="106" customFormat="1" ht="13.5" customHeight="1">
      <c r="D903" s="128">
        <v>21307</v>
      </c>
      <c r="E903" s="155" t="s">
        <v>720</v>
      </c>
      <c r="F903" s="135">
        <v>4999</v>
      </c>
    </row>
    <row r="904" spans="4:6" s="106" customFormat="1" ht="13.5" customHeight="1">
      <c r="D904" s="128">
        <v>2130701</v>
      </c>
      <c r="E904" s="155" t="s">
        <v>721</v>
      </c>
      <c r="F904" s="150">
        <v>204</v>
      </c>
    </row>
    <row r="905" spans="4:6" s="106" customFormat="1" ht="13.5" customHeight="1">
      <c r="D905" s="128">
        <v>2130704</v>
      </c>
      <c r="E905" s="155" t="s">
        <v>722</v>
      </c>
      <c r="F905" s="150">
        <v>3806</v>
      </c>
    </row>
    <row r="906" spans="4:6" s="106" customFormat="1" ht="13.5" customHeight="1">
      <c r="D906" s="128">
        <v>2130705</v>
      </c>
      <c r="E906" s="155" t="s">
        <v>723</v>
      </c>
      <c r="F906" s="150"/>
    </row>
    <row r="907" spans="4:6" s="106" customFormat="1" ht="13.5" customHeight="1">
      <c r="D907" s="128">
        <v>2130706</v>
      </c>
      <c r="E907" s="155" t="s">
        <v>724</v>
      </c>
      <c r="F907" s="150">
        <v>197</v>
      </c>
    </row>
    <row r="908" spans="4:6" s="106" customFormat="1" ht="13.5" customHeight="1">
      <c r="D908" s="128">
        <v>2130707</v>
      </c>
      <c r="E908" s="155" t="s">
        <v>725</v>
      </c>
      <c r="F908" s="150">
        <v>82</v>
      </c>
    </row>
    <row r="909" spans="4:6" s="106" customFormat="1" ht="13.5" customHeight="1">
      <c r="D909" s="128">
        <v>2130799</v>
      </c>
      <c r="E909" s="155" t="s">
        <v>726</v>
      </c>
      <c r="F909" s="150">
        <v>710</v>
      </c>
    </row>
    <row r="910" spans="4:6" s="106" customFormat="1" ht="13.5" customHeight="1">
      <c r="D910" s="128">
        <v>21308</v>
      </c>
      <c r="E910" s="155" t="s">
        <v>727</v>
      </c>
      <c r="F910" s="135">
        <v>579</v>
      </c>
    </row>
    <row r="911" spans="4:6" s="106" customFormat="1" ht="13.5" customHeight="1">
      <c r="D911" s="128">
        <v>2130801</v>
      </c>
      <c r="E911" s="155" t="s">
        <v>728</v>
      </c>
      <c r="F911" s="150"/>
    </row>
    <row r="912" spans="4:6" s="106" customFormat="1" ht="13.5" customHeight="1">
      <c r="D912" s="128">
        <v>2130803</v>
      </c>
      <c r="E912" s="155" t="s">
        <v>729</v>
      </c>
      <c r="F912" s="150">
        <v>554</v>
      </c>
    </row>
    <row r="913" spans="4:6" s="106" customFormat="1" ht="13.5" customHeight="1">
      <c r="D913" s="128">
        <v>2130804</v>
      </c>
      <c r="E913" s="155" t="s">
        <v>730</v>
      </c>
      <c r="F913" s="150">
        <v>25</v>
      </c>
    </row>
    <row r="914" spans="4:6" s="106" customFormat="1" ht="13.5" customHeight="1">
      <c r="D914" s="128">
        <v>2130805</v>
      </c>
      <c r="E914" s="155" t="s">
        <v>731</v>
      </c>
      <c r="F914" s="150"/>
    </row>
    <row r="915" spans="4:6" s="106" customFormat="1" ht="13.5" customHeight="1">
      <c r="D915" s="128">
        <v>2130899</v>
      </c>
      <c r="E915" s="155" t="s">
        <v>732</v>
      </c>
      <c r="F915" s="150"/>
    </row>
    <row r="916" spans="4:6" s="106" customFormat="1" ht="13.5" customHeight="1">
      <c r="D916" s="128">
        <v>21309</v>
      </c>
      <c r="E916" s="155" t="s">
        <v>733</v>
      </c>
      <c r="F916" s="135"/>
    </row>
    <row r="917" spans="4:6" s="106" customFormat="1" ht="13.5" customHeight="1">
      <c r="D917" s="128">
        <v>2130901</v>
      </c>
      <c r="E917" s="155" t="s">
        <v>734</v>
      </c>
      <c r="F917" s="150"/>
    </row>
    <row r="918" spans="4:6" s="106" customFormat="1" ht="13.5" customHeight="1">
      <c r="D918" s="128">
        <v>2130999</v>
      </c>
      <c r="E918" s="155" t="s">
        <v>735</v>
      </c>
      <c r="F918" s="150"/>
    </row>
    <row r="919" spans="4:6" s="106" customFormat="1" ht="13.5" customHeight="1">
      <c r="D919" s="128">
        <v>21399</v>
      </c>
      <c r="E919" s="155" t="s">
        <v>736</v>
      </c>
      <c r="F919" s="135"/>
    </row>
    <row r="920" spans="4:6" s="106" customFormat="1" ht="13.5" customHeight="1">
      <c r="D920" s="128">
        <v>2139901</v>
      </c>
      <c r="E920" s="155" t="s">
        <v>737</v>
      </c>
      <c r="F920" s="150"/>
    </row>
    <row r="921" spans="4:6" s="106" customFormat="1" ht="13.5" customHeight="1">
      <c r="D921" s="128">
        <v>2139999</v>
      </c>
      <c r="E921" s="155" t="s">
        <v>738</v>
      </c>
      <c r="F921" s="150"/>
    </row>
    <row r="922" spans="4:6" s="106" customFormat="1" ht="13.5" customHeight="1">
      <c r="D922" s="128">
        <v>214</v>
      </c>
      <c r="E922" s="155" t="s">
        <v>739</v>
      </c>
      <c r="F922" s="130">
        <f>F923+F945+F955+F965+F972+F977</f>
        <v>2280</v>
      </c>
    </row>
    <row r="923" spans="4:6" s="106" customFormat="1" ht="13.5" customHeight="1">
      <c r="D923" s="128">
        <v>21401</v>
      </c>
      <c r="E923" s="155" t="s">
        <v>740</v>
      </c>
      <c r="F923" s="135">
        <v>2252</v>
      </c>
    </row>
    <row r="924" spans="4:6" s="106" customFormat="1" ht="13.5" customHeight="1">
      <c r="D924" s="128">
        <v>2140101</v>
      </c>
      <c r="E924" s="155" t="s">
        <v>43</v>
      </c>
      <c r="F924" s="150">
        <v>446</v>
      </c>
    </row>
    <row r="925" spans="4:6" s="106" customFormat="1" ht="13.5" customHeight="1">
      <c r="D925" s="128">
        <v>2140102</v>
      </c>
      <c r="E925" s="155" t="s">
        <v>44</v>
      </c>
      <c r="F925" s="150"/>
    </row>
    <row r="926" spans="4:6" s="106" customFormat="1" ht="13.5" customHeight="1">
      <c r="D926" s="128">
        <v>2140103</v>
      </c>
      <c r="E926" s="155" t="s">
        <v>45</v>
      </c>
      <c r="F926" s="150"/>
    </row>
    <row r="927" spans="4:6" s="106" customFormat="1" ht="13.5" customHeight="1">
      <c r="D927" s="128">
        <v>2140104</v>
      </c>
      <c r="E927" s="155" t="s">
        <v>741</v>
      </c>
      <c r="F927" s="150"/>
    </row>
    <row r="928" spans="4:6" s="106" customFormat="1" ht="13.5" customHeight="1">
      <c r="D928" s="128">
        <v>2140106</v>
      </c>
      <c r="E928" s="155" t="s">
        <v>742</v>
      </c>
      <c r="F928" s="150">
        <v>866</v>
      </c>
    </row>
    <row r="929" spans="4:6" s="106" customFormat="1" ht="13.5" customHeight="1">
      <c r="D929" s="128">
        <v>2140109</v>
      </c>
      <c r="E929" s="155" t="s">
        <v>743</v>
      </c>
      <c r="F929" s="150"/>
    </row>
    <row r="930" spans="4:6" s="106" customFormat="1" ht="13.5" customHeight="1">
      <c r="D930" s="128">
        <v>2140110</v>
      </c>
      <c r="E930" s="155" t="s">
        <v>744</v>
      </c>
      <c r="F930" s="150"/>
    </row>
    <row r="931" spans="4:6" s="106" customFormat="1" ht="13.5" customHeight="1">
      <c r="D931" s="128">
        <v>2140111</v>
      </c>
      <c r="E931" s="155" t="s">
        <v>745</v>
      </c>
      <c r="F931" s="150"/>
    </row>
    <row r="932" spans="4:6" s="106" customFormat="1" ht="13.5" customHeight="1">
      <c r="D932" s="128">
        <v>2140112</v>
      </c>
      <c r="E932" s="155" t="s">
        <v>746</v>
      </c>
      <c r="F932" s="150">
        <v>91</v>
      </c>
    </row>
    <row r="933" spans="4:6" s="106" customFormat="1" ht="13.5" customHeight="1">
      <c r="D933" s="128">
        <v>2140114</v>
      </c>
      <c r="E933" s="155" t="s">
        <v>747</v>
      </c>
      <c r="F933" s="150"/>
    </row>
    <row r="934" spans="4:6" s="106" customFormat="1" ht="13.5" customHeight="1">
      <c r="D934" s="128">
        <v>2140122</v>
      </c>
      <c r="E934" s="155" t="s">
        <v>748</v>
      </c>
      <c r="F934" s="150"/>
    </row>
    <row r="935" spans="4:6" s="106" customFormat="1" ht="13.5" customHeight="1">
      <c r="D935" s="128">
        <v>2140123</v>
      </c>
      <c r="E935" s="155" t="s">
        <v>749</v>
      </c>
      <c r="F935" s="150"/>
    </row>
    <row r="936" spans="4:6" s="106" customFormat="1" ht="13.5" customHeight="1">
      <c r="D936" s="128">
        <v>2140127</v>
      </c>
      <c r="E936" s="155" t="s">
        <v>750</v>
      </c>
      <c r="F936" s="150"/>
    </row>
    <row r="937" spans="4:6" s="106" customFormat="1" ht="13.5" customHeight="1">
      <c r="D937" s="128">
        <v>2140128</v>
      </c>
      <c r="E937" s="155" t="s">
        <v>751</v>
      </c>
      <c r="F937" s="150"/>
    </row>
    <row r="938" spans="4:6" s="106" customFormat="1" ht="13.5" customHeight="1">
      <c r="D938" s="128">
        <v>2140129</v>
      </c>
      <c r="E938" s="155" t="s">
        <v>752</v>
      </c>
      <c r="F938" s="150"/>
    </row>
    <row r="939" spans="4:6" s="106" customFormat="1" ht="13.5" customHeight="1">
      <c r="D939" s="128">
        <v>2140130</v>
      </c>
      <c r="E939" s="155" t="s">
        <v>753</v>
      </c>
      <c r="F939" s="150"/>
    </row>
    <row r="940" spans="4:6" s="106" customFormat="1" ht="13.5" customHeight="1">
      <c r="D940" s="128">
        <v>2140131</v>
      </c>
      <c r="E940" s="155" t="s">
        <v>754</v>
      </c>
      <c r="F940" s="150"/>
    </row>
    <row r="941" spans="4:6" s="106" customFormat="1" ht="13.5" customHeight="1">
      <c r="D941" s="128">
        <v>2140133</v>
      </c>
      <c r="E941" s="155" t="s">
        <v>755</v>
      </c>
      <c r="F941" s="150"/>
    </row>
    <row r="942" spans="4:6" s="106" customFormat="1" ht="13.5" customHeight="1">
      <c r="D942" s="128">
        <v>2140136</v>
      </c>
      <c r="E942" s="155" t="s">
        <v>756</v>
      </c>
      <c r="F942" s="150"/>
    </row>
    <row r="943" spans="4:6" s="106" customFormat="1" ht="13.5" customHeight="1">
      <c r="D943" s="128">
        <v>2140138</v>
      </c>
      <c r="E943" s="155" t="s">
        <v>757</v>
      </c>
      <c r="F943" s="150"/>
    </row>
    <row r="944" spans="4:6" s="106" customFormat="1" ht="13.5" customHeight="1">
      <c r="D944" s="128">
        <v>2140199</v>
      </c>
      <c r="E944" s="155" t="s">
        <v>758</v>
      </c>
      <c r="F944" s="150">
        <v>849</v>
      </c>
    </row>
    <row r="945" spans="4:6" s="106" customFormat="1" ht="13.5" customHeight="1">
      <c r="D945" s="128">
        <v>21402</v>
      </c>
      <c r="E945" s="155" t="s">
        <v>759</v>
      </c>
      <c r="F945" s="135"/>
    </row>
    <row r="946" spans="4:6" s="106" customFormat="1" ht="13.5" customHeight="1">
      <c r="D946" s="128">
        <v>2140201</v>
      </c>
      <c r="E946" s="155" t="s">
        <v>43</v>
      </c>
      <c r="F946" s="150"/>
    </row>
    <row r="947" spans="4:6" s="106" customFormat="1" ht="13.5" customHeight="1">
      <c r="D947" s="128">
        <v>2140202</v>
      </c>
      <c r="E947" s="155" t="s">
        <v>44</v>
      </c>
      <c r="F947" s="150"/>
    </row>
    <row r="948" spans="4:6" s="106" customFormat="1" ht="13.5" customHeight="1">
      <c r="D948" s="128">
        <v>2140203</v>
      </c>
      <c r="E948" s="155" t="s">
        <v>45</v>
      </c>
      <c r="F948" s="150"/>
    </row>
    <row r="949" spans="4:6" s="106" customFormat="1" ht="13.5" customHeight="1">
      <c r="D949" s="128">
        <v>2140204</v>
      </c>
      <c r="E949" s="155" t="s">
        <v>760</v>
      </c>
      <c r="F949" s="150"/>
    </row>
    <row r="950" spans="4:6" s="106" customFormat="1" ht="13.5" customHeight="1">
      <c r="D950" s="128">
        <v>2140205</v>
      </c>
      <c r="E950" s="155" t="s">
        <v>761</v>
      </c>
      <c r="F950" s="150"/>
    </row>
    <row r="951" spans="4:6" s="106" customFormat="1" ht="13.5" customHeight="1">
      <c r="D951" s="128">
        <v>2140206</v>
      </c>
      <c r="E951" s="155" t="s">
        <v>762</v>
      </c>
      <c r="F951" s="150"/>
    </row>
    <row r="952" spans="4:6" s="106" customFormat="1" ht="13.5" customHeight="1">
      <c r="D952" s="128">
        <v>2140207</v>
      </c>
      <c r="E952" s="155" t="s">
        <v>763</v>
      </c>
      <c r="F952" s="150"/>
    </row>
    <row r="953" spans="4:6" s="106" customFormat="1" ht="13.5" customHeight="1">
      <c r="D953" s="128">
        <v>2140208</v>
      </c>
      <c r="E953" s="155" t="s">
        <v>764</v>
      </c>
      <c r="F953" s="150"/>
    </row>
    <row r="954" spans="4:6" s="106" customFormat="1" ht="13.5" customHeight="1">
      <c r="D954" s="128">
        <v>2140299</v>
      </c>
      <c r="E954" s="155" t="s">
        <v>765</v>
      </c>
      <c r="F954" s="150"/>
    </row>
    <row r="955" spans="4:6" s="106" customFormat="1" ht="13.5" customHeight="1">
      <c r="D955" s="128">
        <v>21403</v>
      </c>
      <c r="E955" s="155" t="s">
        <v>766</v>
      </c>
      <c r="F955" s="135"/>
    </row>
    <row r="956" spans="4:6" s="106" customFormat="1" ht="13.5" customHeight="1">
      <c r="D956" s="128">
        <v>2140301</v>
      </c>
      <c r="E956" s="155" t="s">
        <v>43</v>
      </c>
      <c r="F956" s="150"/>
    </row>
    <row r="957" spans="4:6" s="106" customFormat="1" ht="13.5" customHeight="1">
      <c r="D957" s="128">
        <v>2140302</v>
      </c>
      <c r="E957" s="155" t="s">
        <v>44</v>
      </c>
      <c r="F957" s="150"/>
    </row>
    <row r="958" spans="4:6" s="106" customFormat="1" ht="13.5" customHeight="1">
      <c r="D958" s="128">
        <v>2140303</v>
      </c>
      <c r="E958" s="155" t="s">
        <v>45</v>
      </c>
      <c r="F958" s="150"/>
    </row>
    <row r="959" spans="4:6" s="106" customFormat="1" ht="13.5" customHeight="1">
      <c r="D959" s="128">
        <v>2140304</v>
      </c>
      <c r="E959" s="155" t="s">
        <v>767</v>
      </c>
      <c r="F959" s="150"/>
    </row>
    <row r="960" spans="4:6" s="106" customFormat="1" ht="13.5" customHeight="1">
      <c r="D960" s="128">
        <v>2140305</v>
      </c>
      <c r="E960" s="155" t="s">
        <v>768</v>
      </c>
      <c r="F960" s="150"/>
    </row>
    <row r="961" spans="4:6" s="106" customFormat="1" ht="13.5" customHeight="1">
      <c r="D961" s="128">
        <v>2140306</v>
      </c>
      <c r="E961" s="155" t="s">
        <v>769</v>
      </c>
      <c r="F961" s="150"/>
    </row>
    <row r="962" spans="4:6" s="106" customFormat="1" ht="13.5" customHeight="1">
      <c r="D962" s="128">
        <v>2140307</v>
      </c>
      <c r="E962" s="155" t="s">
        <v>770</v>
      </c>
      <c r="F962" s="150"/>
    </row>
    <row r="963" spans="4:6" s="106" customFormat="1" ht="13.5" customHeight="1">
      <c r="D963" s="128">
        <v>2140308</v>
      </c>
      <c r="E963" s="155" t="s">
        <v>771</v>
      </c>
      <c r="F963" s="150"/>
    </row>
    <row r="964" spans="4:6" s="106" customFormat="1" ht="13.5" customHeight="1">
      <c r="D964" s="128">
        <v>2140399</v>
      </c>
      <c r="E964" s="155" t="s">
        <v>772</v>
      </c>
      <c r="F964" s="150"/>
    </row>
    <row r="965" spans="4:6" s="106" customFormat="1" ht="13.5" customHeight="1">
      <c r="D965" s="128">
        <v>21405</v>
      </c>
      <c r="E965" s="155" t="s">
        <v>773</v>
      </c>
      <c r="F965" s="135"/>
    </row>
    <row r="966" spans="4:6" s="106" customFormat="1" ht="13.5" customHeight="1">
      <c r="D966" s="128">
        <v>2140501</v>
      </c>
      <c r="E966" s="155" t="s">
        <v>43</v>
      </c>
      <c r="F966" s="150"/>
    </row>
    <row r="967" spans="4:6" s="106" customFormat="1" ht="13.5" customHeight="1">
      <c r="D967" s="128">
        <v>2140502</v>
      </c>
      <c r="E967" s="155" t="s">
        <v>44</v>
      </c>
      <c r="F967" s="150"/>
    </row>
    <row r="968" spans="4:6" s="106" customFormat="1" ht="13.5" customHeight="1">
      <c r="D968" s="128">
        <v>2140503</v>
      </c>
      <c r="E968" s="155" t="s">
        <v>45</v>
      </c>
      <c r="F968" s="150"/>
    </row>
    <row r="969" spans="4:6" s="106" customFormat="1" ht="13.5" customHeight="1">
      <c r="D969" s="128">
        <v>2140504</v>
      </c>
      <c r="E969" s="155" t="s">
        <v>764</v>
      </c>
      <c r="F969" s="150"/>
    </row>
    <row r="970" spans="4:6" s="106" customFormat="1" ht="13.5" customHeight="1">
      <c r="D970" s="128">
        <v>2140505</v>
      </c>
      <c r="E970" s="155" t="s">
        <v>774</v>
      </c>
      <c r="F970" s="150"/>
    </row>
    <row r="971" spans="4:6" s="106" customFormat="1" ht="13.5" customHeight="1">
      <c r="D971" s="128">
        <v>2140599</v>
      </c>
      <c r="E971" s="155" t="s">
        <v>775</v>
      </c>
      <c r="F971" s="150"/>
    </row>
    <row r="972" spans="4:6" s="106" customFormat="1" ht="13.5" customHeight="1">
      <c r="D972" s="128">
        <v>21406</v>
      </c>
      <c r="E972" s="155" t="s">
        <v>776</v>
      </c>
      <c r="F972" s="135"/>
    </row>
    <row r="973" spans="4:6" s="106" customFormat="1" ht="13.5" customHeight="1">
      <c r="D973" s="128">
        <v>2140601</v>
      </c>
      <c r="E973" s="155" t="s">
        <v>777</v>
      </c>
      <c r="F973" s="150"/>
    </row>
    <row r="974" spans="4:6" s="106" customFormat="1" ht="13.5" customHeight="1">
      <c r="D974" s="128">
        <v>2140602</v>
      </c>
      <c r="E974" s="155" t="s">
        <v>778</v>
      </c>
      <c r="F974" s="150"/>
    </row>
    <row r="975" spans="4:6" s="106" customFormat="1" ht="13.5" customHeight="1">
      <c r="D975" s="128">
        <v>2140603</v>
      </c>
      <c r="E975" s="155" t="s">
        <v>779</v>
      </c>
      <c r="F975" s="150"/>
    </row>
    <row r="976" spans="4:6" s="106" customFormat="1" ht="13.5" customHeight="1">
      <c r="D976" s="128">
        <v>2140699</v>
      </c>
      <c r="E976" s="155" t="s">
        <v>780</v>
      </c>
      <c r="F976" s="150"/>
    </row>
    <row r="977" spans="4:6" s="106" customFormat="1" ht="13.5" customHeight="1">
      <c r="D977" s="128">
        <v>21499</v>
      </c>
      <c r="E977" s="155" t="s">
        <v>781</v>
      </c>
      <c r="F977" s="135">
        <v>28</v>
      </c>
    </row>
    <row r="978" spans="4:6" s="106" customFormat="1" ht="13.5" customHeight="1">
      <c r="D978" s="128">
        <v>2149901</v>
      </c>
      <c r="E978" s="155" t="s">
        <v>782</v>
      </c>
      <c r="F978" s="150"/>
    </row>
    <row r="979" spans="4:6" s="106" customFormat="1" ht="13.5" customHeight="1">
      <c r="D979" s="128">
        <v>2149999</v>
      </c>
      <c r="E979" s="155" t="s">
        <v>783</v>
      </c>
      <c r="F979" s="150">
        <v>28</v>
      </c>
    </row>
    <row r="980" spans="4:6" s="106" customFormat="1" ht="13.5" customHeight="1">
      <c r="D980" s="128">
        <v>215</v>
      </c>
      <c r="E980" s="155" t="s">
        <v>784</v>
      </c>
      <c r="F980" s="130">
        <f>F981+F991+F1007+F1012+F1023+F1030+F1038</f>
        <v>908</v>
      </c>
    </row>
    <row r="981" spans="4:6" s="106" customFormat="1" ht="13.5" customHeight="1">
      <c r="D981" s="128">
        <v>21501</v>
      </c>
      <c r="E981" s="155" t="s">
        <v>785</v>
      </c>
      <c r="F981" s="135"/>
    </row>
    <row r="982" spans="4:6" s="106" customFormat="1" ht="13.5" customHeight="1">
      <c r="D982" s="128">
        <v>2150101</v>
      </c>
      <c r="E982" s="155" t="s">
        <v>43</v>
      </c>
      <c r="F982" s="150"/>
    </row>
    <row r="983" spans="4:6" s="106" customFormat="1" ht="13.5" customHeight="1">
      <c r="D983" s="128">
        <v>2150102</v>
      </c>
      <c r="E983" s="155" t="s">
        <v>44</v>
      </c>
      <c r="F983" s="150"/>
    </row>
    <row r="984" spans="4:6" s="106" customFormat="1" ht="13.5" customHeight="1">
      <c r="D984" s="128">
        <v>2150103</v>
      </c>
      <c r="E984" s="155" t="s">
        <v>45</v>
      </c>
      <c r="F984" s="150"/>
    </row>
    <row r="985" spans="4:6" s="106" customFormat="1" ht="13.5" customHeight="1">
      <c r="D985" s="128">
        <v>2150104</v>
      </c>
      <c r="E985" s="155" t="s">
        <v>786</v>
      </c>
      <c r="F985" s="150"/>
    </row>
    <row r="986" spans="4:6" s="106" customFormat="1" ht="13.5" customHeight="1">
      <c r="D986" s="128">
        <v>2150105</v>
      </c>
      <c r="E986" s="155" t="s">
        <v>787</v>
      </c>
      <c r="F986" s="150"/>
    </row>
    <row r="987" spans="4:6" s="106" customFormat="1" ht="13.5" customHeight="1">
      <c r="D987" s="128">
        <v>2150106</v>
      </c>
      <c r="E987" s="155" t="s">
        <v>788</v>
      </c>
      <c r="F987" s="150"/>
    </row>
    <row r="988" spans="4:6" s="106" customFormat="1" ht="13.5" customHeight="1">
      <c r="D988" s="128">
        <v>2150107</v>
      </c>
      <c r="E988" s="155" t="s">
        <v>789</v>
      </c>
      <c r="F988" s="150"/>
    </row>
    <row r="989" spans="4:6" s="106" customFormat="1" ht="13.5" customHeight="1">
      <c r="D989" s="128">
        <v>2150108</v>
      </c>
      <c r="E989" s="155" t="s">
        <v>790</v>
      </c>
      <c r="F989" s="150"/>
    </row>
    <row r="990" spans="4:6" s="106" customFormat="1" ht="13.5" customHeight="1">
      <c r="D990" s="128">
        <v>2150199</v>
      </c>
      <c r="E990" s="155" t="s">
        <v>791</v>
      </c>
      <c r="F990" s="150"/>
    </row>
    <row r="991" spans="4:6" s="106" customFormat="1" ht="13.5" customHeight="1">
      <c r="D991" s="128">
        <v>21502</v>
      </c>
      <c r="E991" s="155" t="s">
        <v>792</v>
      </c>
      <c r="F991" s="135"/>
    </row>
    <row r="992" spans="4:6" s="106" customFormat="1" ht="13.5" customHeight="1">
      <c r="D992" s="128">
        <v>2150201</v>
      </c>
      <c r="E992" s="155" t="s">
        <v>43</v>
      </c>
      <c r="F992" s="150"/>
    </row>
    <row r="993" spans="4:6" s="106" customFormat="1" ht="13.5" customHeight="1">
      <c r="D993" s="128">
        <v>2150202</v>
      </c>
      <c r="E993" s="155" t="s">
        <v>44</v>
      </c>
      <c r="F993" s="150"/>
    </row>
    <row r="994" spans="4:6" s="106" customFormat="1" ht="13.5" customHeight="1">
      <c r="D994" s="128">
        <v>2150203</v>
      </c>
      <c r="E994" s="155" t="s">
        <v>45</v>
      </c>
      <c r="F994" s="150"/>
    </row>
    <row r="995" spans="4:6" s="106" customFormat="1" ht="13.5" customHeight="1">
      <c r="D995" s="128">
        <v>2150204</v>
      </c>
      <c r="E995" s="155" t="s">
        <v>793</v>
      </c>
      <c r="F995" s="150"/>
    </row>
    <row r="996" spans="4:6" s="106" customFormat="1" ht="13.5" customHeight="1">
      <c r="D996" s="128">
        <v>2150205</v>
      </c>
      <c r="E996" s="155" t="s">
        <v>794</v>
      </c>
      <c r="F996" s="150"/>
    </row>
    <row r="997" spans="4:6" s="106" customFormat="1" ht="13.5" customHeight="1">
      <c r="D997" s="128">
        <v>2150206</v>
      </c>
      <c r="E997" s="155" t="s">
        <v>795</v>
      </c>
      <c r="F997" s="150"/>
    </row>
    <row r="998" spans="4:6" s="106" customFormat="1" ht="13.5" customHeight="1">
      <c r="D998" s="128">
        <v>2150207</v>
      </c>
      <c r="E998" s="155" t="s">
        <v>796</v>
      </c>
      <c r="F998" s="150"/>
    </row>
    <row r="999" spans="4:6" s="106" customFormat="1" ht="13.5" customHeight="1">
      <c r="D999" s="128">
        <v>2150208</v>
      </c>
      <c r="E999" s="155" t="s">
        <v>797</v>
      </c>
      <c r="F999" s="150"/>
    </row>
    <row r="1000" spans="4:6" s="106" customFormat="1" ht="13.5" customHeight="1">
      <c r="D1000" s="128">
        <v>2150209</v>
      </c>
      <c r="E1000" s="155" t="s">
        <v>798</v>
      </c>
      <c r="F1000" s="150"/>
    </row>
    <row r="1001" spans="4:6" s="106" customFormat="1" ht="13.5" customHeight="1">
      <c r="D1001" s="128">
        <v>2150210</v>
      </c>
      <c r="E1001" s="155" t="s">
        <v>799</v>
      </c>
      <c r="F1001" s="150"/>
    </row>
    <row r="1002" spans="4:6" s="106" customFormat="1" ht="13.5" customHeight="1">
      <c r="D1002" s="128">
        <v>2150212</v>
      </c>
      <c r="E1002" s="155" t="s">
        <v>800</v>
      </c>
      <c r="F1002" s="150"/>
    </row>
    <row r="1003" spans="4:6" s="106" customFormat="1" ht="13.5" customHeight="1">
      <c r="D1003" s="128">
        <v>2150213</v>
      </c>
      <c r="E1003" s="155" t="s">
        <v>801</v>
      </c>
      <c r="F1003" s="150"/>
    </row>
    <row r="1004" spans="4:6" s="106" customFormat="1" ht="13.5" customHeight="1">
      <c r="D1004" s="128">
        <v>2150214</v>
      </c>
      <c r="E1004" s="155" t="s">
        <v>802</v>
      </c>
      <c r="F1004" s="150"/>
    </row>
    <row r="1005" spans="4:6" s="106" customFormat="1" ht="13.5" customHeight="1">
      <c r="D1005" s="128">
        <v>2150215</v>
      </c>
      <c r="E1005" s="155" t="s">
        <v>803</v>
      </c>
      <c r="F1005" s="150"/>
    </row>
    <row r="1006" spans="4:6" s="106" customFormat="1" ht="13.5" customHeight="1">
      <c r="D1006" s="128">
        <v>2150299</v>
      </c>
      <c r="E1006" s="155" t="s">
        <v>804</v>
      </c>
      <c r="F1006" s="150"/>
    </row>
    <row r="1007" spans="4:6" s="106" customFormat="1" ht="13.5" customHeight="1">
      <c r="D1007" s="128">
        <v>21503</v>
      </c>
      <c r="E1007" s="155" t="s">
        <v>805</v>
      </c>
      <c r="F1007" s="135"/>
    </row>
    <row r="1008" spans="4:6" s="106" customFormat="1" ht="13.5" customHeight="1">
      <c r="D1008" s="128">
        <v>2150301</v>
      </c>
      <c r="E1008" s="155" t="s">
        <v>43</v>
      </c>
      <c r="F1008" s="150"/>
    </row>
    <row r="1009" spans="4:6" s="106" customFormat="1" ht="13.5" customHeight="1">
      <c r="D1009" s="128">
        <v>2150302</v>
      </c>
      <c r="E1009" s="155" t="s">
        <v>44</v>
      </c>
      <c r="F1009" s="150"/>
    </row>
    <row r="1010" spans="4:6" s="106" customFormat="1" ht="13.5" customHeight="1">
      <c r="D1010" s="128">
        <v>2150303</v>
      </c>
      <c r="E1010" s="155" t="s">
        <v>45</v>
      </c>
      <c r="F1010" s="150"/>
    </row>
    <row r="1011" spans="4:6" s="106" customFormat="1" ht="13.5" customHeight="1">
      <c r="D1011" s="128">
        <v>2150399</v>
      </c>
      <c r="E1011" s="155" t="s">
        <v>806</v>
      </c>
      <c r="F1011" s="150"/>
    </row>
    <row r="1012" spans="4:6" s="106" customFormat="1" ht="13.5" customHeight="1">
      <c r="D1012" s="128">
        <v>21505</v>
      </c>
      <c r="E1012" s="155" t="s">
        <v>807</v>
      </c>
      <c r="F1012" s="135"/>
    </row>
    <row r="1013" spans="4:6" s="106" customFormat="1" ht="13.5" customHeight="1">
      <c r="D1013" s="128">
        <v>2150501</v>
      </c>
      <c r="E1013" s="155" t="s">
        <v>43</v>
      </c>
      <c r="F1013" s="150"/>
    </row>
    <row r="1014" spans="4:6" s="106" customFormat="1" ht="13.5" customHeight="1">
      <c r="D1014" s="128">
        <v>2150502</v>
      </c>
      <c r="E1014" s="155" t="s">
        <v>44</v>
      </c>
      <c r="F1014" s="150"/>
    </row>
    <row r="1015" spans="4:6" s="106" customFormat="1" ht="13.5" customHeight="1">
      <c r="D1015" s="128">
        <v>2150503</v>
      </c>
      <c r="E1015" s="155" t="s">
        <v>45</v>
      </c>
      <c r="F1015" s="150"/>
    </row>
    <row r="1016" spans="4:6" s="106" customFormat="1" ht="13.5" customHeight="1">
      <c r="D1016" s="128">
        <v>2150505</v>
      </c>
      <c r="E1016" s="155" t="s">
        <v>808</v>
      </c>
      <c r="F1016" s="150"/>
    </row>
    <row r="1017" spans="4:6" s="106" customFormat="1" ht="13.5" customHeight="1">
      <c r="D1017" s="128">
        <v>2150507</v>
      </c>
      <c r="E1017" s="155" t="s">
        <v>809</v>
      </c>
      <c r="F1017" s="150"/>
    </row>
    <row r="1018" spans="4:6" s="106" customFormat="1" ht="13.5" customHeight="1">
      <c r="D1018" s="128">
        <v>2150508</v>
      </c>
      <c r="E1018" s="155" t="s">
        <v>810</v>
      </c>
      <c r="F1018" s="150"/>
    </row>
    <row r="1019" spans="4:6" s="106" customFormat="1" ht="13.5" customHeight="1">
      <c r="D1019" s="128">
        <v>2150516</v>
      </c>
      <c r="E1019" s="155" t="s">
        <v>811</v>
      </c>
      <c r="F1019" s="150"/>
    </row>
    <row r="1020" spans="4:6" s="106" customFormat="1" ht="13.5" customHeight="1">
      <c r="D1020" s="128">
        <v>2150517</v>
      </c>
      <c r="E1020" s="155" t="s">
        <v>812</v>
      </c>
      <c r="F1020" s="150"/>
    </row>
    <row r="1021" spans="4:6" s="106" customFormat="1" ht="13.5" customHeight="1">
      <c r="D1021" s="128">
        <v>2150550</v>
      </c>
      <c r="E1021" s="155" t="s">
        <v>52</v>
      </c>
      <c r="F1021" s="150"/>
    </row>
    <row r="1022" spans="4:6" s="106" customFormat="1" ht="13.5" customHeight="1">
      <c r="D1022" s="128">
        <v>2150599</v>
      </c>
      <c r="E1022" s="155" t="s">
        <v>813</v>
      </c>
      <c r="F1022" s="150"/>
    </row>
    <row r="1023" spans="4:6" s="106" customFormat="1" ht="13.5" customHeight="1">
      <c r="D1023" s="128">
        <v>21507</v>
      </c>
      <c r="E1023" s="155" t="s">
        <v>814</v>
      </c>
      <c r="F1023" s="135"/>
    </row>
    <row r="1024" spans="4:6" s="106" customFormat="1" ht="13.5" customHeight="1">
      <c r="D1024" s="128">
        <v>2150701</v>
      </c>
      <c r="E1024" s="155" t="s">
        <v>43</v>
      </c>
      <c r="F1024" s="150"/>
    </row>
    <row r="1025" spans="4:6" s="106" customFormat="1" ht="13.5" customHeight="1">
      <c r="D1025" s="128">
        <v>2150702</v>
      </c>
      <c r="E1025" s="155" t="s">
        <v>44</v>
      </c>
      <c r="F1025" s="150"/>
    </row>
    <row r="1026" spans="4:6" s="106" customFormat="1" ht="13.5" customHeight="1">
      <c r="D1026" s="128">
        <v>2150703</v>
      </c>
      <c r="E1026" s="155" t="s">
        <v>45</v>
      </c>
      <c r="F1026" s="150"/>
    </row>
    <row r="1027" spans="4:6" s="106" customFormat="1" ht="13.5" customHeight="1">
      <c r="D1027" s="128">
        <v>2150704</v>
      </c>
      <c r="E1027" s="155" t="s">
        <v>815</v>
      </c>
      <c r="F1027" s="150"/>
    </row>
    <row r="1028" spans="4:6" s="106" customFormat="1" ht="13.5" customHeight="1">
      <c r="D1028" s="128">
        <v>2150705</v>
      </c>
      <c r="E1028" s="155" t="s">
        <v>816</v>
      </c>
      <c r="F1028" s="150"/>
    </row>
    <row r="1029" spans="4:6" s="106" customFormat="1" ht="13.5" customHeight="1">
      <c r="D1029" s="128">
        <v>2150799</v>
      </c>
      <c r="E1029" s="155" t="s">
        <v>817</v>
      </c>
      <c r="F1029" s="150"/>
    </row>
    <row r="1030" spans="4:6" s="106" customFormat="1" ht="13.5" customHeight="1">
      <c r="D1030" s="128">
        <v>21508</v>
      </c>
      <c r="E1030" s="155" t="s">
        <v>818</v>
      </c>
      <c r="F1030" s="135">
        <v>908</v>
      </c>
    </row>
    <row r="1031" spans="4:6" s="106" customFormat="1" ht="13.5" customHeight="1">
      <c r="D1031" s="128">
        <v>2150801</v>
      </c>
      <c r="E1031" s="155" t="s">
        <v>43</v>
      </c>
      <c r="F1031" s="150"/>
    </row>
    <row r="1032" spans="4:6" s="106" customFormat="1" ht="13.5" customHeight="1">
      <c r="D1032" s="128">
        <v>2150802</v>
      </c>
      <c r="E1032" s="155" t="s">
        <v>44</v>
      </c>
      <c r="F1032" s="150"/>
    </row>
    <row r="1033" spans="4:6" s="106" customFormat="1" ht="13.5" customHeight="1">
      <c r="D1033" s="128">
        <v>2150803</v>
      </c>
      <c r="E1033" s="155" t="s">
        <v>45</v>
      </c>
      <c r="F1033" s="150"/>
    </row>
    <row r="1034" spans="4:6" s="106" customFormat="1" ht="13.5" customHeight="1">
      <c r="D1034" s="128">
        <v>2150804</v>
      </c>
      <c r="E1034" s="155" t="s">
        <v>819</v>
      </c>
      <c r="F1034" s="150"/>
    </row>
    <row r="1035" spans="4:6" s="106" customFormat="1" ht="13.5" customHeight="1">
      <c r="D1035" s="128">
        <v>2150805</v>
      </c>
      <c r="E1035" s="155" t="s">
        <v>820</v>
      </c>
      <c r="F1035" s="150"/>
    </row>
    <row r="1036" spans="4:6" s="106" customFormat="1" ht="13.5" customHeight="1">
      <c r="D1036" s="128">
        <v>2150806</v>
      </c>
      <c r="E1036" s="155" t="s">
        <v>821</v>
      </c>
      <c r="F1036" s="150"/>
    </row>
    <row r="1037" spans="4:6" s="106" customFormat="1" ht="13.5" customHeight="1">
      <c r="D1037" s="128">
        <v>2150899</v>
      </c>
      <c r="E1037" s="155" t="s">
        <v>822</v>
      </c>
      <c r="F1037" s="150">
        <v>908</v>
      </c>
    </row>
    <row r="1038" spans="4:6" s="106" customFormat="1" ht="13.5" customHeight="1">
      <c r="D1038" s="128">
        <v>21599</v>
      </c>
      <c r="E1038" s="155" t="s">
        <v>823</v>
      </c>
      <c r="F1038" s="135"/>
    </row>
    <row r="1039" spans="4:6" s="106" customFormat="1" ht="13.5" customHeight="1">
      <c r="D1039" s="128">
        <v>2159901</v>
      </c>
      <c r="E1039" s="155" t="s">
        <v>824</v>
      </c>
      <c r="F1039" s="150"/>
    </row>
    <row r="1040" spans="4:6" s="106" customFormat="1" ht="13.5" customHeight="1">
      <c r="D1040" s="128">
        <v>2159904</v>
      </c>
      <c r="E1040" s="155" t="s">
        <v>825</v>
      </c>
      <c r="F1040" s="150"/>
    </row>
    <row r="1041" spans="4:6" s="106" customFormat="1" ht="13.5" customHeight="1">
      <c r="D1041" s="128">
        <v>2159905</v>
      </c>
      <c r="E1041" s="155" t="s">
        <v>826</v>
      </c>
      <c r="F1041" s="150"/>
    </row>
    <row r="1042" spans="4:6" s="106" customFormat="1" ht="13.5" customHeight="1">
      <c r="D1042" s="128">
        <v>2159906</v>
      </c>
      <c r="E1042" s="155" t="s">
        <v>827</v>
      </c>
      <c r="F1042" s="150"/>
    </row>
    <row r="1043" spans="4:6" s="106" customFormat="1" ht="13.5" customHeight="1">
      <c r="D1043" s="128">
        <v>2159999</v>
      </c>
      <c r="E1043" s="155" t="s">
        <v>828</v>
      </c>
      <c r="F1043" s="150"/>
    </row>
    <row r="1044" spans="4:6" s="106" customFormat="1" ht="13.5" customHeight="1">
      <c r="D1044" s="128">
        <v>216</v>
      </c>
      <c r="E1044" s="155" t="s">
        <v>829</v>
      </c>
      <c r="F1044" s="130">
        <f>F1045+F1055+F1061</f>
        <v>120</v>
      </c>
    </row>
    <row r="1045" spans="4:6" s="106" customFormat="1" ht="13.5" customHeight="1">
      <c r="D1045" s="128">
        <v>21602</v>
      </c>
      <c r="E1045" s="155" t="s">
        <v>830</v>
      </c>
      <c r="F1045" s="135">
        <v>120</v>
      </c>
    </row>
    <row r="1046" spans="4:6" s="106" customFormat="1" ht="13.5" customHeight="1">
      <c r="D1046" s="128">
        <v>2160201</v>
      </c>
      <c r="E1046" s="155" t="s">
        <v>43</v>
      </c>
      <c r="F1046" s="150">
        <v>14</v>
      </c>
    </row>
    <row r="1047" spans="4:6" s="106" customFormat="1" ht="13.5" customHeight="1">
      <c r="D1047" s="128">
        <v>2160202</v>
      </c>
      <c r="E1047" s="155" t="s">
        <v>44</v>
      </c>
      <c r="F1047" s="150"/>
    </row>
    <row r="1048" spans="4:6" s="106" customFormat="1" ht="13.5" customHeight="1">
      <c r="D1048" s="128">
        <v>2160203</v>
      </c>
      <c r="E1048" s="155" t="s">
        <v>45</v>
      </c>
      <c r="F1048" s="150"/>
    </row>
    <row r="1049" spans="4:6" s="106" customFormat="1" ht="13.5" customHeight="1">
      <c r="D1049" s="128">
        <v>2160216</v>
      </c>
      <c r="E1049" s="155" t="s">
        <v>831</v>
      </c>
      <c r="F1049" s="150"/>
    </row>
    <row r="1050" spans="4:6" s="106" customFormat="1" ht="13.5" customHeight="1">
      <c r="D1050" s="128">
        <v>2160217</v>
      </c>
      <c r="E1050" s="155" t="s">
        <v>832</v>
      </c>
      <c r="F1050" s="150"/>
    </row>
    <row r="1051" spans="4:6" s="106" customFormat="1" ht="13.5" customHeight="1">
      <c r="D1051" s="128">
        <v>2160218</v>
      </c>
      <c r="E1051" s="155" t="s">
        <v>833</v>
      </c>
      <c r="F1051" s="150"/>
    </row>
    <row r="1052" spans="4:6" s="106" customFormat="1" ht="13.5" customHeight="1">
      <c r="D1052" s="128">
        <v>2160219</v>
      </c>
      <c r="E1052" s="155" t="s">
        <v>834</v>
      </c>
      <c r="F1052" s="150"/>
    </row>
    <row r="1053" spans="4:6" s="106" customFormat="1" ht="13.5" customHeight="1">
      <c r="D1053" s="128">
        <v>2160250</v>
      </c>
      <c r="E1053" s="155" t="s">
        <v>52</v>
      </c>
      <c r="F1053" s="150"/>
    </row>
    <row r="1054" spans="4:6" s="106" customFormat="1" ht="13.5" customHeight="1">
      <c r="D1054" s="128">
        <v>2160299</v>
      </c>
      <c r="E1054" s="155" t="s">
        <v>835</v>
      </c>
      <c r="F1054" s="150">
        <v>106</v>
      </c>
    </row>
    <row r="1055" spans="4:6" s="106" customFormat="1" ht="13.5" customHeight="1">
      <c r="D1055" s="128">
        <v>21606</v>
      </c>
      <c r="E1055" s="155" t="s">
        <v>836</v>
      </c>
      <c r="F1055" s="135"/>
    </row>
    <row r="1056" spans="4:6" s="106" customFormat="1" ht="13.5" customHeight="1">
      <c r="D1056" s="128">
        <v>2160601</v>
      </c>
      <c r="E1056" s="155" t="s">
        <v>43</v>
      </c>
      <c r="F1056" s="150"/>
    </row>
    <row r="1057" spans="4:6" s="106" customFormat="1" ht="13.5" customHeight="1">
      <c r="D1057" s="128">
        <v>2160602</v>
      </c>
      <c r="E1057" s="155" t="s">
        <v>44</v>
      </c>
      <c r="F1057" s="150"/>
    </row>
    <row r="1058" spans="4:6" s="106" customFormat="1" ht="13.5" customHeight="1">
      <c r="D1058" s="128">
        <v>2160603</v>
      </c>
      <c r="E1058" s="155" t="s">
        <v>45</v>
      </c>
      <c r="F1058" s="150"/>
    </row>
    <row r="1059" spans="4:6" s="106" customFormat="1" ht="13.5" customHeight="1">
      <c r="D1059" s="128">
        <v>2160607</v>
      </c>
      <c r="E1059" s="155" t="s">
        <v>837</v>
      </c>
      <c r="F1059" s="150"/>
    </row>
    <row r="1060" spans="4:6" s="106" customFormat="1" ht="13.5" customHeight="1">
      <c r="D1060" s="128">
        <v>2160699</v>
      </c>
      <c r="E1060" s="155" t="s">
        <v>838</v>
      </c>
      <c r="F1060" s="150"/>
    </row>
    <row r="1061" spans="4:6" s="106" customFormat="1" ht="13.5" customHeight="1">
      <c r="D1061" s="128">
        <v>21699</v>
      </c>
      <c r="E1061" s="155" t="s">
        <v>839</v>
      </c>
      <c r="F1061" s="135"/>
    </row>
    <row r="1062" spans="4:6" s="106" customFormat="1" ht="13.5" customHeight="1">
      <c r="D1062" s="128">
        <v>2169901</v>
      </c>
      <c r="E1062" s="155" t="s">
        <v>840</v>
      </c>
      <c r="F1062" s="150"/>
    </row>
    <row r="1063" spans="4:6" s="106" customFormat="1" ht="13.5" customHeight="1">
      <c r="D1063" s="128">
        <v>2169999</v>
      </c>
      <c r="E1063" s="155" t="s">
        <v>841</v>
      </c>
      <c r="F1063" s="150"/>
    </row>
    <row r="1064" spans="4:6" s="106" customFormat="1" ht="13.5" customHeight="1">
      <c r="D1064" s="128">
        <v>217</v>
      </c>
      <c r="E1064" s="155" t="s">
        <v>842</v>
      </c>
      <c r="F1064" s="130">
        <f>F1065+F1072+F1082+F1088+F1091</f>
        <v>0</v>
      </c>
    </row>
    <row r="1065" spans="4:6" s="106" customFormat="1" ht="13.5" customHeight="1">
      <c r="D1065" s="128">
        <v>21701</v>
      </c>
      <c r="E1065" s="155" t="s">
        <v>843</v>
      </c>
      <c r="F1065" s="135"/>
    </row>
    <row r="1066" spans="4:6" s="106" customFormat="1" ht="13.5" customHeight="1">
      <c r="D1066" s="128">
        <v>2170101</v>
      </c>
      <c r="E1066" s="155" t="s">
        <v>43</v>
      </c>
      <c r="F1066" s="150"/>
    </row>
    <row r="1067" spans="4:6" s="106" customFormat="1" ht="13.5" customHeight="1">
      <c r="D1067" s="128">
        <v>2170102</v>
      </c>
      <c r="E1067" s="155" t="s">
        <v>44</v>
      </c>
      <c r="F1067" s="150"/>
    </row>
    <row r="1068" spans="4:6" s="106" customFormat="1" ht="13.5" customHeight="1">
      <c r="D1068" s="128">
        <v>2170103</v>
      </c>
      <c r="E1068" s="155" t="s">
        <v>45</v>
      </c>
      <c r="F1068" s="150"/>
    </row>
    <row r="1069" spans="4:6" s="106" customFormat="1" ht="13.5" customHeight="1">
      <c r="D1069" s="128">
        <v>2170104</v>
      </c>
      <c r="E1069" s="155" t="s">
        <v>844</v>
      </c>
      <c r="F1069" s="150"/>
    </row>
    <row r="1070" spans="4:6" s="106" customFormat="1" ht="13.5" customHeight="1">
      <c r="D1070" s="128">
        <v>2170150</v>
      </c>
      <c r="E1070" s="155" t="s">
        <v>52</v>
      </c>
      <c r="F1070" s="150"/>
    </row>
    <row r="1071" spans="4:6" s="106" customFormat="1" ht="13.5" customHeight="1">
      <c r="D1071" s="128">
        <v>2170199</v>
      </c>
      <c r="E1071" s="155" t="s">
        <v>845</v>
      </c>
      <c r="F1071" s="150"/>
    </row>
    <row r="1072" spans="4:6" s="106" customFormat="1" ht="13.5" customHeight="1">
      <c r="D1072" s="128">
        <v>21702</v>
      </c>
      <c r="E1072" s="155" t="s">
        <v>846</v>
      </c>
      <c r="F1072" s="135"/>
    </row>
    <row r="1073" spans="4:6" s="106" customFormat="1" ht="13.5" customHeight="1">
      <c r="D1073" s="128">
        <v>2170201</v>
      </c>
      <c r="E1073" s="155" t="s">
        <v>847</v>
      </c>
      <c r="F1073" s="150"/>
    </row>
    <row r="1074" spans="4:6" s="106" customFormat="1" ht="13.5" customHeight="1">
      <c r="D1074" s="128">
        <v>2170202</v>
      </c>
      <c r="E1074" s="155" t="s">
        <v>848</v>
      </c>
      <c r="F1074" s="150"/>
    </row>
    <row r="1075" spans="4:6" s="106" customFormat="1" ht="13.5" customHeight="1">
      <c r="D1075" s="128">
        <v>2170203</v>
      </c>
      <c r="E1075" s="155" t="s">
        <v>849</v>
      </c>
      <c r="F1075" s="150"/>
    </row>
    <row r="1076" spans="4:6" s="106" customFormat="1" ht="13.5" customHeight="1">
      <c r="D1076" s="128">
        <v>2170204</v>
      </c>
      <c r="E1076" s="155" t="s">
        <v>850</v>
      </c>
      <c r="F1076" s="150"/>
    </row>
    <row r="1077" spans="4:6" s="106" customFormat="1" ht="13.5" customHeight="1">
      <c r="D1077" s="128">
        <v>2170205</v>
      </c>
      <c r="E1077" s="155" t="s">
        <v>851</v>
      </c>
      <c r="F1077" s="150"/>
    </row>
    <row r="1078" spans="4:6" s="106" customFormat="1" ht="13.5" customHeight="1">
      <c r="D1078" s="128">
        <v>2170206</v>
      </c>
      <c r="E1078" s="155" t="s">
        <v>852</v>
      </c>
      <c r="F1078" s="150"/>
    </row>
    <row r="1079" spans="4:6" s="106" customFormat="1" ht="13.5" customHeight="1">
      <c r="D1079" s="128">
        <v>2170207</v>
      </c>
      <c r="E1079" s="155" t="s">
        <v>853</v>
      </c>
      <c r="F1079" s="150"/>
    </row>
    <row r="1080" spans="4:6" s="106" customFormat="1" ht="13.5" customHeight="1">
      <c r="D1080" s="128">
        <v>2170208</v>
      </c>
      <c r="E1080" s="155" t="s">
        <v>854</v>
      </c>
      <c r="F1080" s="150"/>
    </row>
    <row r="1081" spans="4:6" s="106" customFormat="1" ht="13.5" customHeight="1">
      <c r="D1081" s="128">
        <v>2170299</v>
      </c>
      <c r="E1081" s="155" t="s">
        <v>855</v>
      </c>
      <c r="F1081" s="157"/>
    </row>
    <row r="1082" spans="4:6" s="106" customFormat="1" ht="13.5" customHeight="1">
      <c r="D1082" s="128">
        <v>21703</v>
      </c>
      <c r="E1082" s="155" t="s">
        <v>856</v>
      </c>
      <c r="F1082" s="135"/>
    </row>
    <row r="1083" spans="4:6" s="106" customFormat="1" ht="13.5" customHeight="1">
      <c r="D1083" s="128">
        <v>2170301</v>
      </c>
      <c r="E1083" s="155" t="s">
        <v>857</v>
      </c>
      <c r="F1083" s="150"/>
    </row>
    <row r="1084" spans="4:6" s="106" customFormat="1" ht="13.5" customHeight="1">
      <c r="D1084" s="128">
        <v>2170302</v>
      </c>
      <c r="E1084" s="159" t="s">
        <v>858</v>
      </c>
      <c r="F1084" s="150"/>
    </row>
    <row r="1085" spans="4:6" s="106" customFormat="1" ht="13.5" customHeight="1">
      <c r="D1085" s="128">
        <v>2170303</v>
      </c>
      <c r="E1085" s="155" t="s">
        <v>859</v>
      </c>
      <c r="F1085" s="150"/>
    </row>
    <row r="1086" spans="4:6" s="106" customFormat="1" ht="13.5" customHeight="1">
      <c r="D1086" s="128">
        <v>2170304</v>
      </c>
      <c r="E1086" s="155" t="s">
        <v>860</v>
      </c>
      <c r="F1086" s="150"/>
    </row>
    <row r="1087" spans="4:6" s="106" customFormat="1" ht="13.5" customHeight="1">
      <c r="D1087" s="128">
        <v>2170399</v>
      </c>
      <c r="E1087" s="155" t="s">
        <v>861</v>
      </c>
      <c r="F1087" s="150"/>
    </row>
    <row r="1088" spans="4:6" s="106" customFormat="1" ht="13.5" customHeight="1">
      <c r="D1088" s="128">
        <v>21704</v>
      </c>
      <c r="E1088" s="155" t="s">
        <v>862</v>
      </c>
      <c r="F1088" s="135"/>
    </row>
    <row r="1089" spans="4:6" s="106" customFormat="1" ht="13.5" customHeight="1">
      <c r="D1089" s="128">
        <v>2170401</v>
      </c>
      <c r="E1089" s="155" t="s">
        <v>863</v>
      </c>
      <c r="F1089" s="150"/>
    </row>
    <row r="1090" spans="4:6" s="106" customFormat="1" ht="13.5" customHeight="1">
      <c r="D1090" s="128">
        <v>2170499</v>
      </c>
      <c r="E1090" s="155" t="s">
        <v>864</v>
      </c>
      <c r="F1090" s="150"/>
    </row>
    <row r="1091" spans="4:6" s="106" customFormat="1" ht="13.5" customHeight="1">
      <c r="D1091" s="128">
        <v>21799</v>
      </c>
      <c r="E1091" s="155" t="s">
        <v>865</v>
      </c>
      <c r="F1091" s="135"/>
    </row>
    <row r="1092" spans="4:6" s="106" customFormat="1" ht="13.5" customHeight="1">
      <c r="D1092" s="128">
        <v>2179902</v>
      </c>
      <c r="E1092" s="155" t="s">
        <v>866</v>
      </c>
      <c r="F1092" s="150"/>
    </row>
    <row r="1093" spans="4:6" s="106" customFormat="1" ht="13.5" customHeight="1">
      <c r="D1093" s="128">
        <v>2179999</v>
      </c>
      <c r="E1093" s="155" t="s">
        <v>867</v>
      </c>
      <c r="F1093" s="150"/>
    </row>
    <row r="1094" spans="4:6" s="106" customFormat="1" ht="13.5" customHeight="1">
      <c r="D1094" s="128">
        <v>219</v>
      </c>
      <c r="E1094" s="155" t="s">
        <v>868</v>
      </c>
      <c r="F1094" s="130">
        <f>SUM(F1095:F1103)</f>
        <v>0</v>
      </c>
    </row>
    <row r="1095" spans="4:6" s="106" customFormat="1" ht="13.5" customHeight="1">
      <c r="D1095" s="128">
        <v>21901</v>
      </c>
      <c r="E1095" s="155" t="s">
        <v>869</v>
      </c>
      <c r="F1095" s="156"/>
    </row>
    <row r="1096" spans="4:6" s="106" customFormat="1" ht="13.5" customHeight="1">
      <c r="D1096" s="128">
        <v>21902</v>
      </c>
      <c r="E1096" s="155" t="s">
        <v>870</v>
      </c>
      <c r="F1096" s="156"/>
    </row>
    <row r="1097" spans="4:6" s="106" customFormat="1" ht="13.5" customHeight="1">
      <c r="D1097" s="128">
        <v>21903</v>
      </c>
      <c r="E1097" s="155" t="s">
        <v>871</v>
      </c>
      <c r="F1097" s="156"/>
    </row>
    <row r="1098" spans="4:6" s="106" customFormat="1" ht="13.5" customHeight="1">
      <c r="D1098" s="128">
        <v>21904</v>
      </c>
      <c r="E1098" s="155" t="s">
        <v>872</v>
      </c>
      <c r="F1098" s="156"/>
    </row>
    <row r="1099" spans="4:6" s="106" customFormat="1" ht="13.5" customHeight="1">
      <c r="D1099" s="128">
        <v>21905</v>
      </c>
      <c r="E1099" s="155" t="s">
        <v>873</v>
      </c>
      <c r="F1099" s="156"/>
    </row>
    <row r="1100" spans="4:6" s="106" customFormat="1" ht="13.5" customHeight="1">
      <c r="D1100" s="128">
        <v>21906</v>
      </c>
      <c r="E1100" s="155" t="s">
        <v>649</v>
      </c>
      <c r="F1100" s="156"/>
    </row>
    <row r="1101" spans="4:6" s="106" customFormat="1" ht="13.5" customHeight="1">
      <c r="D1101" s="128">
        <v>21907</v>
      </c>
      <c r="E1101" s="155" t="s">
        <v>874</v>
      </c>
      <c r="F1101" s="156"/>
    </row>
    <row r="1102" spans="4:6" s="106" customFormat="1" ht="13.5" customHeight="1">
      <c r="D1102" s="128">
        <v>21908</v>
      </c>
      <c r="E1102" s="155" t="s">
        <v>875</v>
      </c>
      <c r="F1102" s="156"/>
    </row>
    <row r="1103" spans="4:6" s="106" customFormat="1" ht="13.5" customHeight="1">
      <c r="D1103" s="128">
        <v>21999</v>
      </c>
      <c r="E1103" s="155" t="s">
        <v>876</v>
      </c>
      <c r="F1103" s="156"/>
    </row>
    <row r="1104" spans="4:6" s="106" customFormat="1" ht="13.5" customHeight="1">
      <c r="D1104" s="128">
        <v>220</v>
      </c>
      <c r="E1104" s="155" t="s">
        <v>877</v>
      </c>
      <c r="F1104" s="130">
        <f>F1105+F1132+F1147</f>
        <v>3215</v>
      </c>
    </row>
    <row r="1105" spans="4:6" s="106" customFormat="1" ht="13.5" customHeight="1">
      <c r="D1105" s="128">
        <v>22001</v>
      </c>
      <c r="E1105" s="155" t="s">
        <v>878</v>
      </c>
      <c r="F1105" s="135">
        <v>3162</v>
      </c>
    </row>
    <row r="1106" spans="4:6" s="106" customFormat="1" ht="13.5" customHeight="1">
      <c r="D1106" s="128">
        <v>2200101</v>
      </c>
      <c r="E1106" s="155" t="s">
        <v>43</v>
      </c>
      <c r="F1106" s="150">
        <v>507</v>
      </c>
    </row>
    <row r="1107" spans="4:6" s="106" customFormat="1" ht="13.5" customHeight="1">
      <c r="D1107" s="128">
        <v>2200102</v>
      </c>
      <c r="E1107" s="155" t="s">
        <v>44</v>
      </c>
      <c r="F1107" s="150"/>
    </row>
    <row r="1108" spans="4:6" s="106" customFormat="1" ht="13.5" customHeight="1">
      <c r="D1108" s="128">
        <v>2200103</v>
      </c>
      <c r="E1108" s="155" t="s">
        <v>45</v>
      </c>
      <c r="F1108" s="150"/>
    </row>
    <row r="1109" spans="4:6" s="106" customFormat="1" ht="13.5" customHeight="1">
      <c r="D1109" s="128">
        <v>2200104</v>
      </c>
      <c r="E1109" s="155" t="s">
        <v>879</v>
      </c>
      <c r="F1109" s="150"/>
    </row>
    <row r="1110" spans="4:6" s="106" customFormat="1" ht="13.5" customHeight="1">
      <c r="D1110" s="128">
        <v>2200106</v>
      </c>
      <c r="E1110" s="155" t="s">
        <v>880</v>
      </c>
      <c r="F1110" s="150"/>
    </row>
    <row r="1111" spans="4:6" s="106" customFormat="1" ht="13.5" customHeight="1">
      <c r="D1111" s="128">
        <v>2200107</v>
      </c>
      <c r="E1111" s="155" t="s">
        <v>881</v>
      </c>
      <c r="F1111" s="150"/>
    </row>
    <row r="1112" spans="4:6" s="106" customFormat="1" ht="13.5" customHeight="1">
      <c r="D1112" s="128">
        <v>2200108</v>
      </c>
      <c r="E1112" s="155" t="s">
        <v>882</v>
      </c>
      <c r="F1112" s="150"/>
    </row>
    <row r="1113" spans="4:6" s="106" customFormat="1" ht="13.5" customHeight="1">
      <c r="D1113" s="128">
        <v>2200109</v>
      </c>
      <c r="E1113" s="155" t="s">
        <v>883</v>
      </c>
      <c r="F1113" s="150"/>
    </row>
    <row r="1114" spans="4:6" s="106" customFormat="1" ht="13.5" customHeight="1">
      <c r="D1114" s="128">
        <v>2200112</v>
      </c>
      <c r="E1114" s="155" t="s">
        <v>884</v>
      </c>
      <c r="F1114" s="150"/>
    </row>
    <row r="1115" spans="4:6" s="106" customFormat="1" ht="13.5" customHeight="1">
      <c r="D1115" s="128">
        <v>2200113</v>
      </c>
      <c r="E1115" s="155" t="s">
        <v>885</v>
      </c>
      <c r="F1115" s="150"/>
    </row>
    <row r="1116" spans="4:6" s="106" customFormat="1" ht="13.5" customHeight="1">
      <c r="D1116" s="128">
        <v>2200114</v>
      </c>
      <c r="E1116" s="155" t="s">
        <v>886</v>
      </c>
      <c r="F1116" s="150"/>
    </row>
    <row r="1117" spans="4:6" s="106" customFormat="1" ht="13.5" customHeight="1">
      <c r="D1117" s="128">
        <v>2200115</v>
      </c>
      <c r="E1117" s="155" t="s">
        <v>887</v>
      </c>
      <c r="F1117" s="150"/>
    </row>
    <row r="1118" spans="4:6" s="106" customFormat="1" ht="13.5" customHeight="1">
      <c r="D1118" s="128">
        <v>2200116</v>
      </c>
      <c r="E1118" s="155" t="s">
        <v>888</v>
      </c>
      <c r="F1118" s="150"/>
    </row>
    <row r="1119" spans="4:6" s="106" customFormat="1" ht="13.5" customHeight="1">
      <c r="D1119" s="128">
        <v>2200119</v>
      </c>
      <c r="E1119" s="155" t="s">
        <v>889</v>
      </c>
      <c r="F1119" s="150"/>
    </row>
    <row r="1120" spans="4:6" s="106" customFormat="1" ht="13.5" customHeight="1">
      <c r="D1120" s="128">
        <v>2200120</v>
      </c>
      <c r="E1120" s="155" t="s">
        <v>890</v>
      </c>
      <c r="F1120" s="150"/>
    </row>
    <row r="1121" spans="4:6" s="106" customFormat="1" ht="13.5" customHeight="1">
      <c r="D1121" s="128">
        <v>2200121</v>
      </c>
      <c r="E1121" s="155" t="s">
        <v>891</v>
      </c>
      <c r="F1121" s="150"/>
    </row>
    <row r="1122" spans="4:6" s="106" customFormat="1" ht="13.5" customHeight="1">
      <c r="D1122" s="128">
        <v>2200122</v>
      </c>
      <c r="E1122" s="155" t="s">
        <v>892</v>
      </c>
      <c r="F1122" s="150"/>
    </row>
    <row r="1123" spans="4:6" s="106" customFormat="1" ht="13.5" customHeight="1">
      <c r="D1123" s="128">
        <v>2200123</v>
      </c>
      <c r="E1123" s="155" t="s">
        <v>893</v>
      </c>
      <c r="F1123" s="150"/>
    </row>
    <row r="1124" spans="4:6" s="106" customFormat="1" ht="13.5" customHeight="1">
      <c r="D1124" s="128">
        <v>2200124</v>
      </c>
      <c r="E1124" s="155" t="s">
        <v>894</v>
      </c>
      <c r="F1124" s="150"/>
    </row>
    <row r="1125" spans="4:6" s="106" customFormat="1" ht="13.5" customHeight="1">
      <c r="D1125" s="128">
        <v>2200125</v>
      </c>
      <c r="E1125" s="155" t="s">
        <v>895</v>
      </c>
      <c r="F1125" s="150"/>
    </row>
    <row r="1126" spans="4:6" s="106" customFormat="1" ht="13.5" customHeight="1">
      <c r="D1126" s="128">
        <v>2200126</v>
      </c>
      <c r="E1126" s="155" t="s">
        <v>896</v>
      </c>
      <c r="F1126" s="150"/>
    </row>
    <row r="1127" spans="4:6" s="106" customFormat="1" ht="13.5" customHeight="1">
      <c r="D1127" s="128">
        <v>2200127</v>
      </c>
      <c r="E1127" s="155" t="s">
        <v>897</v>
      </c>
      <c r="F1127" s="150"/>
    </row>
    <row r="1128" spans="4:6" s="106" customFormat="1" ht="13.5" customHeight="1">
      <c r="D1128" s="128">
        <v>2200128</v>
      </c>
      <c r="E1128" s="155" t="s">
        <v>898</v>
      </c>
      <c r="F1128" s="150"/>
    </row>
    <row r="1129" spans="4:6" s="106" customFormat="1" ht="13.5" customHeight="1">
      <c r="D1129" s="128">
        <v>2200129</v>
      </c>
      <c r="E1129" s="155" t="s">
        <v>899</v>
      </c>
      <c r="F1129" s="150"/>
    </row>
    <row r="1130" spans="4:6" s="106" customFormat="1" ht="13.5" customHeight="1">
      <c r="D1130" s="128">
        <v>2200150</v>
      </c>
      <c r="E1130" s="155" t="s">
        <v>52</v>
      </c>
      <c r="F1130" s="150">
        <v>2593</v>
      </c>
    </row>
    <row r="1131" spans="4:6" s="106" customFormat="1" ht="13.5" customHeight="1">
      <c r="D1131" s="128">
        <v>2200199</v>
      </c>
      <c r="E1131" s="155" t="s">
        <v>900</v>
      </c>
      <c r="F1131" s="150">
        <v>62</v>
      </c>
    </row>
    <row r="1132" spans="4:6" s="106" customFormat="1" ht="13.5" customHeight="1">
      <c r="D1132" s="128">
        <v>22005</v>
      </c>
      <c r="E1132" s="155" t="s">
        <v>901</v>
      </c>
      <c r="F1132" s="135">
        <v>53</v>
      </c>
    </row>
    <row r="1133" spans="4:6" s="106" customFormat="1" ht="13.5" customHeight="1">
      <c r="D1133" s="128">
        <v>2200501</v>
      </c>
      <c r="E1133" s="155" t="s">
        <v>43</v>
      </c>
      <c r="F1133" s="150"/>
    </row>
    <row r="1134" spans="4:6" s="106" customFormat="1" ht="13.5" customHeight="1">
      <c r="D1134" s="128">
        <v>2200502</v>
      </c>
      <c r="E1134" s="155" t="s">
        <v>44</v>
      </c>
      <c r="F1134" s="150"/>
    </row>
    <row r="1135" spans="4:6" s="106" customFormat="1" ht="13.5" customHeight="1">
      <c r="D1135" s="128">
        <v>2200503</v>
      </c>
      <c r="E1135" s="155" t="s">
        <v>45</v>
      </c>
      <c r="F1135" s="150"/>
    </row>
    <row r="1136" spans="4:6" s="106" customFormat="1" ht="13.5" customHeight="1">
      <c r="D1136" s="128">
        <v>2200504</v>
      </c>
      <c r="E1136" s="155" t="s">
        <v>902</v>
      </c>
      <c r="F1136" s="150">
        <v>53</v>
      </c>
    </row>
    <row r="1137" spans="4:6" s="106" customFormat="1" ht="13.5" customHeight="1">
      <c r="D1137" s="128">
        <v>2200506</v>
      </c>
      <c r="E1137" s="155" t="s">
        <v>903</v>
      </c>
      <c r="F1137" s="150"/>
    </row>
    <row r="1138" spans="4:6" s="106" customFormat="1" ht="13.5" customHeight="1">
      <c r="D1138" s="128">
        <v>2200507</v>
      </c>
      <c r="E1138" s="155" t="s">
        <v>904</v>
      </c>
      <c r="F1138" s="150"/>
    </row>
    <row r="1139" spans="4:6" s="106" customFormat="1" ht="13.5" customHeight="1">
      <c r="D1139" s="128">
        <v>2200508</v>
      </c>
      <c r="E1139" s="155" t="s">
        <v>905</v>
      </c>
      <c r="F1139" s="150"/>
    </row>
    <row r="1140" spans="4:6" s="106" customFormat="1" ht="13.5" customHeight="1">
      <c r="D1140" s="128">
        <v>2200509</v>
      </c>
      <c r="E1140" s="155" t="s">
        <v>906</v>
      </c>
      <c r="F1140" s="150"/>
    </row>
    <row r="1141" spans="4:6" s="106" customFormat="1" ht="13.5" customHeight="1">
      <c r="D1141" s="128">
        <v>2200510</v>
      </c>
      <c r="E1141" s="155" t="s">
        <v>907</v>
      </c>
      <c r="F1141" s="150"/>
    </row>
    <row r="1142" spans="4:6" s="106" customFormat="1" ht="13.5" customHeight="1">
      <c r="D1142" s="128">
        <v>2200511</v>
      </c>
      <c r="E1142" s="155" t="s">
        <v>908</v>
      </c>
      <c r="F1142" s="150"/>
    </row>
    <row r="1143" spans="4:6" s="106" customFormat="1" ht="13.5" customHeight="1">
      <c r="D1143" s="128">
        <v>2200512</v>
      </c>
      <c r="E1143" s="155" t="s">
        <v>909</v>
      </c>
      <c r="F1143" s="150"/>
    </row>
    <row r="1144" spans="4:6" s="106" customFormat="1" ht="13.5" customHeight="1">
      <c r="D1144" s="128">
        <v>2200513</v>
      </c>
      <c r="E1144" s="155" t="s">
        <v>910</v>
      </c>
      <c r="F1144" s="150"/>
    </row>
    <row r="1145" spans="4:6" s="106" customFormat="1" ht="13.5" customHeight="1">
      <c r="D1145" s="128">
        <v>2200514</v>
      </c>
      <c r="E1145" s="155" t="s">
        <v>911</v>
      </c>
      <c r="F1145" s="150"/>
    </row>
    <row r="1146" spans="4:6" s="106" customFormat="1" ht="13.5" customHeight="1">
      <c r="D1146" s="128">
        <v>2200599</v>
      </c>
      <c r="E1146" s="155" t="s">
        <v>912</v>
      </c>
      <c r="F1146" s="150"/>
    </row>
    <row r="1147" spans="4:6" s="106" customFormat="1" ht="13.5" customHeight="1">
      <c r="D1147" s="128">
        <v>22099</v>
      </c>
      <c r="E1147" s="155" t="s">
        <v>913</v>
      </c>
      <c r="F1147" s="135"/>
    </row>
    <row r="1148" spans="4:6" s="106" customFormat="1" ht="13.5" customHeight="1">
      <c r="D1148" s="128">
        <v>2209999</v>
      </c>
      <c r="E1148" s="155" t="s">
        <v>914</v>
      </c>
      <c r="F1148" s="150"/>
    </row>
    <row r="1149" spans="4:6" s="106" customFormat="1" ht="13.5" customHeight="1">
      <c r="D1149" s="128">
        <v>221</v>
      </c>
      <c r="E1149" s="155" t="s">
        <v>915</v>
      </c>
      <c r="F1149" s="130">
        <f>F1150+F1162+F1166</f>
        <v>3745</v>
      </c>
    </row>
    <row r="1150" spans="4:6" s="106" customFormat="1" ht="13.5" customHeight="1">
      <c r="D1150" s="128">
        <v>22101</v>
      </c>
      <c r="E1150" s="155" t="s">
        <v>916</v>
      </c>
      <c r="F1150" s="135"/>
    </row>
    <row r="1151" spans="4:6" s="106" customFormat="1" ht="13.5" customHeight="1">
      <c r="D1151" s="128">
        <v>2210101</v>
      </c>
      <c r="E1151" s="155" t="s">
        <v>917</v>
      </c>
      <c r="F1151" s="150"/>
    </row>
    <row r="1152" spans="4:6" s="106" customFormat="1" ht="13.5" customHeight="1">
      <c r="D1152" s="128">
        <v>2210102</v>
      </c>
      <c r="E1152" s="155" t="s">
        <v>918</v>
      </c>
      <c r="F1152" s="150"/>
    </row>
    <row r="1153" spans="4:6" s="106" customFormat="1" ht="13.5" customHeight="1">
      <c r="D1153" s="128">
        <v>2210103</v>
      </c>
      <c r="E1153" s="155" t="s">
        <v>919</v>
      </c>
      <c r="F1153" s="150"/>
    </row>
    <row r="1154" spans="4:6" s="106" customFormat="1" ht="13.5" customHeight="1">
      <c r="D1154" s="128">
        <v>2210104</v>
      </c>
      <c r="E1154" s="155" t="s">
        <v>920</v>
      </c>
      <c r="F1154" s="150"/>
    </row>
    <row r="1155" spans="4:6" s="106" customFormat="1" ht="13.5" customHeight="1">
      <c r="D1155" s="128">
        <v>2210105</v>
      </c>
      <c r="E1155" s="155" t="s">
        <v>921</v>
      </c>
      <c r="F1155" s="150"/>
    </row>
    <row r="1156" spans="4:6" s="106" customFormat="1" ht="13.5" customHeight="1">
      <c r="D1156" s="128">
        <v>2210106</v>
      </c>
      <c r="E1156" s="155" t="s">
        <v>922</v>
      </c>
      <c r="F1156" s="150"/>
    </row>
    <row r="1157" spans="4:6" s="106" customFormat="1" ht="13.5" customHeight="1">
      <c r="D1157" s="128">
        <v>2210107</v>
      </c>
      <c r="E1157" s="155" t="s">
        <v>923</v>
      </c>
      <c r="F1157" s="150"/>
    </row>
    <row r="1158" spans="4:6" s="106" customFormat="1" ht="13.5" customHeight="1">
      <c r="D1158" s="128">
        <v>2210108</v>
      </c>
      <c r="E1158" s="155" t="s">
        <v>924</v>
      </c>
      <c r="F1158" s="150"/>
    </row>
    <row r="1159" spans="4:6" s="106" customFormat="1" ht="13.5" customHeight="1">
      <c r="D1159" s="128">
        <v>2210109</v>
      </c>
      <c r="E1159" s="155" t="s">
        <v>925</v>
      </c>
      <c r="F1159" s="150"/>
    </row>
    <row r="1160" spans="4:7" s="106" customFormat="1" ht="13.5" customHeight="1">
      <c r="D1160" s="128">
        <v>2210110</v>
      </c>
      <c r="E1160" s="158" t="s">
        <v>926</v>
      </c>
      <c r="F1160" s="150"/>
      <c r="G1160" s="160"/>
    </row>
    <row r="1161" spans="4:6" s="106" customFormat="1" ht="13.5" customHeight="1">
      <c r="D1161" s="128">
        <v>2210199</v>
      </c>
      <c r="E1161" s="155" t="s">
        <v>927</v>
      </c>
      <c r="F1161" s="150"/>
    </row>
    <row r="1162" spans="4:6" s="106" customFormat="1" ht="13.5" customHeight="1">
      <c r="D1162" s="128">
        <v>22102</v>
      </c>
      <c r="E1162" s="155" t="s">
        <v>928</v>
      </c>
      <c r="F1162" s="135">
        <v>3745</v>
      </c>
    </row>
    <row r="1163" spans="4:6" s="106" customFormat="1" ht="13.5" customHeight="1">
      <c r="D1163" s="128">
        <v>2210201</v>
      </c>
      <c r="E1163" s="155" t="s">
        <v>929</v>
      </c>
      <c r="F1163" s="150">
        <v>3745</v>
      </c>
    </row>
    <row r="1164" spans="4:6" s="106" customFormat="1" ht="13.5" customHeight="1">
      <c r="D1164" s="128">
        <v>2210202</v>
      </c>
      <c r="E1164" s="155" t="s">
        <v>930</v>
      </c>
      <c r="F1164" s="150"/>
    </row>
    <row r="1165" spans="4:6" s="106" customFormat="1" ht="13.5" customHeight="1">
      <c r="D1165" s="128">
        <v>2210203</v>
      </c>
      <c r="E1165" s="155" t="s">
        <v>931</v>
      </c>
      <c r="F1165" s="150"/>
    </row>
    <row r="1166" spans="4:6" s="106" customFormat="1" ht="13.5" customHeight="1">
      <c r="D1166" s="128">
        <v>22103</v>
      </c>
      <c r="E1166" s="155" t="s">
        <v>932</v>
      </c>
      <c r="F1166" s="135"/>
    </row>
    <row r="1167" spans="4:6" s="106" customFormat="1" ht="13.5" customHeight="1">
      <c r="D1167" s="128">
        <v>2210301</v>
      </c>
      <c r="E1167" s="155" t="s">
        <v>933</v>
      </c>
      <c r="F1167" s="150"/>
    </row>
    <row r="1168" spans="4:6" s="106" customFormat="1" ht="13.5" customHeight="1">
      <c r="D1168" s="128">
        <v>2210302</v>
      </c>
      <c r="E1168" s="155" t="s">
        <v>934</v>
      </c>
      <c r="F1168" s="150"/>
    </row>
    <row r="1169" spans="4:6" s="106" customFormat="1" ht="13.5" customHeight="1">
      <c r="D1169" s="128">
        <v>2210399</v>
      </c>
      <c r="E1169" s="155" t="s">
        <v>935</v>
      </c>
      <c r="F1169" s="150"/>
    </row>
    <row r="1170" spans="4:6" s="106" customFormat="1" ht="13.5" customHeight="1">
      <c r="D1170" s="128">
        <v>222</v>
      </c>
      <c r="E1170" s="155" t="s">
        <v>936</v>
      </c>
      <c r="F1170" s="130">
        <f>F1171+F1189+F1195+F1201</f>
        <v>0</v>
      </c>
    </row>
    <row r="1171" spans="4:6" s="106" customFormat="1" ht="13.5" customHeight="1">
      <c r="D1171" s="128">
        <v>22201</v>
      </c>
      <c r="E1171" s="155" t="s">
        <v>937</v>
      </c>
      <c r="F1171" s="135"/>
    </row>
    <row r="1172" spans="4:6" s="106" customFormat="1" ht="13.5" customHeight="1">
      <c r="D1172" s="128">
        <v>2220101</v>
      </c>
      <c r="E1172" s="155" t="s">
        <v>43</v>
      </c>
      <c r="F1172" s="150"/>
    </row>
    <row r="1173" spans="4:6" s="106" customFormat="1" ht="13.5" customHeight="1">
      <c r="D1173" s="128">
        <v>2220102</v>
      </c>
      <c r="E1173" s="155" t="s">
        <v>44</v>
      </c>
      <c r="F1173" s="150"/>
    </row>
    <row r="1174" spans="4:6" s="106" customFormat="1" ht="13.5" customHeight="1">
      <c r="D1174" s="128">
        <v>2220103</v>
      </c>
      <c r="E1174" s="155" t="s">
        <v>45</v>
      </c>
      <c r="F1174" s="150"/>
    </row>
    <row r="1175" spans="4:6" s="106" customFormat="1" ht="13.5" customHeight="1">
      <c r="D1175" s="128">
        <v>2220104</v>
      </c>
      <c r="E1175" s="158" t="s">
        <v>938</v>
      </c>
      <c r="F1175" s="150"/>
    </row>
    <row r="1176" spans="4:6" s="106" customFormat="1" ht="13.5" customHeight="1">
      <c r="D1176" s="128">
        <v>2220105</v>
      </c>
      <c r="E1176" s="155" t="s">
        <v>939</v>
      </c>
      <c r="F1176" s="150"/>
    </row>
    <row r="1177" spans="4:6" s="106" customFormat="1" ht="13.5" customHeight="1">
      <c r="D1177" s="128">
        <v>2220106</v>
      </c>
      <c r="E1177" s="155" t="s">
        <v>940</v>
      </c>
      <c r="F1177" s="150"/>
    </row>
    <row r="1178" spans="4:6" s="106" customFormat="1" ht="13.5" customHeight="1">
      <c r="D1178" s="128">
        <v>2220107</v>
      </c>
      <c r="E1178" s="155" t="s">
        <v>941</v>
      </c>
      <c r="F1178" s="150"/>
    </row>
    <row r="1179" spans="4:6" s="106" customFormat="1" ht="13.5" customHeight="1">
      <c r="D1179" s="128">
        <v>2220112</v>
      </c>
      <c r="E1179" s="155" t="s">
        <v>942</v>
      </c>
      <c r="F1179" s="150"/>
    </row>
    <row r="1180" spans="4:6" s="106" customFormat="1" ht="13.5" customHeight="1">
      <c r="D1180" s="128">
        <v>2220113</v>
      </c>
      <c r="E1180" s="155" t="s">
        <v>943</v>
      </c>
      <c r="F1180" s="150"/>
    </row>
    <row r="1181" spans="4:6" s="106" customFormat="1" ht="13.5" customHeight="1">
      <c r="D1181" s="128">
        <v>2220114</v>
      </c>
      <c r="E1181" s="155" t="s">
        <v>944</v>
      </c>
      <c r="F1181" s="150"/>
    </row>
    <row r="1182" spans="4:6" s="106" customFormat="1" ht="13.5" customHeight="1">
      <c r="D1182" s="128">
        <v>2220115</v>
      </c>
      <c r="E1182" s="155" t="s">
        <v>945</v>
      </c>
      <c r="F1182" s="150"/>
    </row>
    <row r="1183" spans="4:6" s="106" customFormat="1" ht="13.5" customHeight="1">
      <c r="D1183" s="128">
        <v>2220118</v>
      </c>
      <c r="E1183" s="155" t="s">
        <v>946</v>
      </c>
      <c r="F1183" s="150"/>
    </row>
    <row r="1184" spans="4:6" s="106" customFormat="1" ht="13.5" customHeight="1">
      <c r="D1184" s="128">
        <v>2220119</v>
      </c>
      <c r="E1184" s="155" t="s">
        <v>947</v>
      </c>
      <c r="F1184" s="150"/>
    </row>
    <row r="1185" spans="4:6" s="106" customFormat="1" ht="13.5" customHeight="1">
      <c r="D1185" s="128">
        <v>2220120</v>
      </c>
      <c r="E1185" s="155" t="s">
        <v>948</v>
      </c>
      <c r="F1185" s="150"/>
    </row>
    <row r="1186" spans="4:6" s="106" customFormat="1" ht="13.5" customHeight="1">
      <c r="D1186" s="128">
        <v>2220121</v>
      </c>
      <c r="E1186" s="155" t="s">
        <v>949</v>
      </c>
      <c r="F1186" s="150"/>
    </row>
    <row r="1187" spans="4:6" s="106" customFormat="1" ht="13.5" customHeight="1">
      <c r="D1187" s="128">
        <v>2220150</v>
      </c>
      <c r="E1187" s="155" t="s">
        <v>52</v>
      </c>
      <c r="F1187" s="150"/>
    </row>
    <row r="1188" spans="4:6" s="106" customFormat="1" ht="13.5" customHeight="1">
      <c r="D1188" s="128">
        <v>2220199</v>
      </c>
      <c r="E1188" s="155" t="s">
        <v>950</v>
      </c>
      <c r="F1188" s="150"/>
    </row>
    <row r="1189" spans="4:6" s="106" customFormat="1" ht="13.5" customHeight="1">
      <c r="D1189" s="128">
        <v>22203</v>
      </c>
      <c r="E1189" s="155" t="s">
        <v>951</v>
      </c>
      <c r="F1189" s="135"/>
    </row>
    <row r="1190" spans="4:6" s="106" customFormat="1" ht="13.5" customHeight="1">
      <c r="D1190" s="128">
        <v>2220301</v>
      </c>
      <c r="E1190" s="155" t="s">
        <v>952</v>
      </c>
      <c r="F1190" s="150"/>
    </row>
    <row r="1191" spans="4:6" s="106" customFormat="1" ht="13.5" customHeight="1">
      <c r="D1191" s="128">
        <v>2220303</v>
      </c>
      <c r="E1191" s="158" t="s">
        <v>953</v>
      </c>
      <c r="F1191" s="150"/>
    </row>
    <row r="1192" spans="4:6" s="106" customFormat="1" ht="13.5" customHeight="1">
      <c r="D1192" s="128">
        <v>2220304</v>
      </c>
      <c r="E1192" s="155" t="s">
        <v>954</v>
      </c>
      <c r="F1192" s="150"/>
    </row>
    <row r="1193" spans="4:6" s="106" customFormat="1" ht="13.5" customHeight="1">
      <c r="D1193" s="128">
        <v>2220305</v>
      </c>
      <c r="E1193" s="155" t="s">
        <v>955</v>
      </c>
      <c r="F1193" s="150"/>
    </row>
    <row r="1194" spans="4:6" s="106" customFormat="1" ht="13.5" customHeight="1">
      <c r="D1194" s="128">
        <v>2220399</v>
      </c>
      <c r="E1194" s="155" t="s">
        <v>956</v>
      </c>
      <c r="F1194" s="150"/>
    </row>
    <row r="1195" spans="4:6" s="106" customFormat="1" ht="13.5" customHeight="1">
      <c r="D1195" s="128">
        <v>22204</v>
      </c>
      <c r="E1195" s="155" t="s">
        <v>957</v>
      </c>
      <c r="F1195" s="135"/>
    </row>
    <row r="1196" spans="4:6" s="106" customFormat="1" ht="13.5" customHeight="1">
      <c r="D1196" s="128">
        <v>2220401</v>
      </c>
      <c r="E1196" s="155" t="s">
        <v>958</v>
      </c>
      <c r="F1196" s="150"/>
    </row>
    <row r="1197" spans="4:6" s="106" customFormat="1" ht="13.5" customHeight="1">
      <c r="D1197" s="128">
        <v>2220402</v>
      </c>
      <c r="E1197" s="155" t="s">
        <v>959</v>
      </c>
      <c r="F1197" s="150"/>
    </row>
    <row r="1198" spans="4:6" s="106" customFormat="1" ht="13.5" customHeight="1">
      <c r="D1198" s="128">
        <v>2220403</v>
      </c>
      <c r="E1198" s="155" t="s">
        <v>960</v>
      </c>
      <c r="F1198" s="150"/>
    </row>
    <row r="1199" spans="4:6" s="106" customFormat="1" ht="13.5" customHeight="1">
      <c r="D1199" s="128">
        <v>2220404</v>
      </c>
      <c r="E1199" s="155" t="s">
        <v>961</v>
      </c>
      <c r="F1199" s="150"/>
    </row>
    <row r="1200" spans="4:6" s="106" customFormat="1" ht="13.5" customHeight="1">
      <c r="D1200" s="128">
        <v>2220499</v>
      </c>
      <c r="E1200" s="155" t="s">
        <v>962</v>
      </c>
      <c r="F1200" s="150"/>
    </row>
    <row r="1201" spans="4:6" s="106" customFormat="1" ht="13.5" customHeight="1">
      <c r="D1201" s="128">
        <v>22205</v>
      </c>
      <c r="E1201" s="155" t="s">
        <v>963</v>
      </c>
      <c r="F1201" s="135"/>
    </row>
    <row r="1202" spans="4:6" s="106" customFormat="1" ht="13.5" customHeight="1">
      <c r="D1202" s="128">
        <v>2220501</v>
      </c>
      <c r="E1202" s="155" t="s">
        <v>964</v>
      </c>
      <c r="F1202" s="150"/>
    </row>
    <row r="1203" spans="4:6" s="106" customFormat="1" ht="13.5" customHeight="1">
      <c r="D1203" s="128">
        <v>2220502</v>
      </c>
      <c r="E1203" s="155" t="s">
        <v>965</v>
      </c>
      <c r="F1203" s="150"/>
    </row>
    <row r="1204" spans="4:6" s="106" customFormat="1" ht="13.5" customHeight="1">
      <c r="D1204" s="128">
        <v>2220503</v>
      </c>
      <c r="E1204" s="155" t="s">
        <v>966</v>
      </c>
      <c r="F1204" s="150"/>
    </row>
    <row r="1205" spans="4:6" s="106" customFormat="1" ht="13.5" customHeight="1">
      <c r="D1205" s="128">
        <v>2220504</v>
      </c>
      <c r="E1205" s="155" t="s">
        <v>967</v>
      </c>
      <c r="F1205" s="150"/>
    </row>
    <row r="1206" spans="4:6" s="106" customFormat="1" ht="13.5" customHeight="1">
      <c r="D1206" s="128">
        <v>2220505</v>
      </c>
      <c r="E1206" s="155" t="s">
        <v>968</v>
      </c>
      <c r="F1206" s="150"/>
    </row>
    <row r="1207" spans="4:6" s="106" customFormat="1" ht="13.5" customHeight="1">
      <c r="D1207" s="128">
        <v>2220506</v>
      </c>
      <c r="E1207" s="155" t="s">
        <v>969</v>
      </c>
      <c r="F1207" s="150"/>
    </row>
    <row r="1208" spans="4:6" s="106" customFormat="1" ht="13.5" customHeight="1">
      <c r="D1208" s="128">
        <v>2220507</v>
      </c>
      <c r="E1208" s="155" t="s">
        <v>970</v>
      </c>
      <c r="F1208" s="150"/>
    </row>
    <row r="1209" spans="4:6" s="106" customFormat="1" ht="13.5" customHeight="1">
      <c r="D1209" s="128">
        <v>2220508</v>
      </c>
      <c r="E1209" s="155" t="s">
        <v>971</v>
      </c>
      <c r="F1209" s="150"/>
    </row>
    <row r="1210" spans="4:6" s="106" customFormat="1" ht="13.5" customHeight="1">
      <c r="D1210" s="128">
        <v>2220509</v>
      </c>
      <c r="E1210" s="155" t="s">
        <v>972</v>
      </c>
      <c r="F1210" s="150"/>
    </row>
    <row r="1211" spans="4:6" s="106" customFormat="1" ht="13.5" customHeight="1">
      <c r="D1211" s="128">
        <v>2220510</v>
      </c>
      <c r="E1211" s="155" t="s">
        <v>973</v>
      </c>
      <c r="F1211" s="150"/>
    </row>
    <row r="1212" spans="4:6" s="106" customFormat="1" ht="13.5" customHeight="1">
      <c r="D1212" s="128">
        <v>2220511</v>
      </c>
      <c r="E1212" s="155" t="s">
        <v>974</v>
      </c>
      <c r="F1212" s="150"/>
    </row>
    <row r="1213" spans="4:6" s="106" customFormat="1" ht="13.5" customHeight="1">
      <c r="D1213" s="128">
        <v>2220599</v>
      </c>
      <c r="E1213" s="155" t="s">
        <v>975</v>
      </c>
      <c r="F1213" s="150"/>
    </row>
    <row r="1214" spans="4:6" s="106" customFormat="1" ht="13.5" customHeight="1">
      <c r="D1214" s="128">
        <v>224</v>
      </c>
      <c r="E1214" s="155" t="s">
        <v>976</v>
      </c>
      <c r="F1214" s="130">
        <f>F1215+F1226+F1233+F1241+F1254+F1258+F1262</f>
        <v>950</v>
      </c>
    </row>
    <row r="1215" spans="4:6" s="106" customFormat="1" ht="13.5" customHeight="1">
      <c r="D1215" s="128">
        <v>22401</v>
      </c>
      <c r="E1215" s="155" t="s">
        <v>977</v>
      </c>
      <c r="F1215" s="135">
        <v>465</v>
      </c>
    </row>
    <row r="1216" spans="4:6" s="106" customFormat="1" ht="13.5" customHeight="1">
      <c r="D1216" s="128">
        <v>2240101</v>
      </c>
      <c r="E1216" s="155" t="s">
        <v>43</v>
      </c>
      <c r="F1216" s="150">
        <v>271</v>
      </c>
    </row>
    <row r="1217" spans="4:6" s="106" customFormat="1" ht="13.5" customHeight="1">
      <c r="D1217" s="128">
        <v>2240102</v>
      </c>
      <c r="E1217" s="155" t="s">
        <v>44</v>
      </c>
      <c r="F1217" s="150"/>
    </row>
    <row r="1218" spans="4:6" s="106" customFormat="1" ht="13.5" customHeight="1">
      <c r="D1218" s="128">
        <v>2240103</v>
      </c>
      <c r="E1218" s="155" t="s">
        <v>45</v>
      </c>
      <c r="F1218" s="150"/>
    </row>
    <row r="1219" spans="4:6" s="106" customFormat="1" ht="13.5" customHeight="1">
      <c r="D1219" s="128">
        <v>2240104</v>
      </c>
      <c r="E1219" s="155" t="s">
        <v>978</v>
      </c>
      <c r="F1219" s="150"/>
    </row>
    <row r="1220" spans="4:6" s="106" customFormat="1" ht="13.5" customHeight="1">
      <c r="D1220" s="128">
        <v>2240105</v>
      </c>
      <c r="E1220" s="155" t="s">
        <v>979</v>
      </c>
      <c r="F1220" s="150"/>
    </row>
    <row r="1221" spans="4:6" s="106" customFormat="1" ht="13.5" customHeight="1">
      <c r="D1221" s="128">
        <v>2240106</v>
      </c>
      <c r="E1221" s="155" t="s">
        <v>980</v>
      </c>
      <c r="F1221" s="150"/>
    </row>
    <row r="1222" spans="4:6" s="106" customFormat="1" ht="13.5" customHeight="1">
      <c r="D1222" s="128">
        <v>2240108</v>
      </c>
      <c r="E1222" s="155" t="s">
        <v>981</v>
      </c>
      <c r="F1222" s="150"/>
    </row>
    <row r="1223" spans="4:6" s="106" customFormat="1" ht="13.5" customHeight="1">
      <c r="D1223" s="128">
        <v>2240109</v>
      </c>
      <c r="E1223" s="155" t="s">
        <v>982</v>
      </c>
      <c r="F1223" s="150"/>
    </row>
    <row r="1224" spans="4:6" s="106" customFormat="1" ht="13.5" customHeight="1">
      <c r="D1224" s="128">
        <v>2240150</v>
      </c>
      <c r="E1224" s="155" t="s">
        <v>52</v>
      </c>
      <c r="F1224" s="150">
        <v>194</v>
      </c>
    </row>
    <row r="1225" spans="4:6" s="106" customFormat="1" ht="13.5" customHeight="1">
      <c r="D1225" s="128">
        <v>2240199</v>
      </c>
      <c r="E1225" s="155" t="s">
        <v>983</v>
      </c>
      <c r="F1225" s="150"/>
    </row>
    <row r="1226" spans="4:6" s="106" customFormat="1" ht="13.5" customHeight="1">
      <c r="D1226" s="128">
        <v>22402</v>
      </c>
      <c r="E1226" s="155" t="s">
        <v>984</v>
      </c>
      <c r="F1226" s="135">
        <v>362</v>
      </c>
    </row>
    <row r="1227" spans="4:6" s="106" customFormat="1" ht="13.5" customHeight="1">
      <c r="D1227" s="128">
        <v>2240201</v>
      </c>
      <c r="E1227" s="155" t="s">
        <v>43</v>
      </c>
      <c r="F1227" s="150">
        <v>362</v>
      </c>
    </row>
    <row r="1228" spans="4:6" s="106" customFormat="1" ht="13.5" customHeight="1">
      <c r="D1228" s="128">
        <v>2240202</v>
      </c>
      <c r="E1228" s="155" t="s">
        <v>44</v>
      </c>
      <c r="F1228" s="150"/>
    </row>
    <row r="1229" spans="4:6" s="106" customFormat="1" ht="13.5" customHeight="1">
      <c r="D1229" s="128">
        <v>2240203</v>
      </c>
      <c r="E1229" s="155" t="s">
        <v>45</v>
      </c>
      <c r="F1229" s="150"/>
    </row>
    <row r="1230" spans="4:6" s="106" customFormat="1" ht="13.5" customHeight="1">
      <c r="D1230" s="128">
        <v>2240204</v>
      </c>
      <c r="E1230" s="155" t="s">
        <v>985</v>
      </c>
      <c r="F1230" s="150"/>
    </row>
    <row r="1231" spans="4:7" s="106" customFormat="1" ht="13.5" customHeight="1">
      <c r="D1231" s="128">
        <v>2240250</v>
      </c>
      <c r="E1231" s="158" t="s">
        <v>52</v>
      </c>
      <c r="F1231" s="150"/>
      <c r="G1231" s="154"/>
    </row>
    <row r="1232" spans="4:6" s="106" customFormat="1" ht="13.5" customHeight="1">
      <c r="D1232" s="128">
        <v>2240299</v>
      </c>
      <c r="E1232" s="155" t="s">
        <v>986</v>
      </c>
      <c r="F1232" s="150"/>
    </row>
    <row r="1233" spans="4:6" s="106" customFormat="1" ht="13.5" customHeight="1">
      <c r="D1233" s="128">
        <v>22404</v>
      </c>
      <c r="E1233" s="155" t="s">
        <v>987</v>
      </c>
      <c r="F1233" s="135"/>
    </row>
    <row r="1234" spans="4:6" s="106" customFormat="1" ht="13.5" customHeight="1">
      <c r="D1234" s="128">
        <v>2240401</v>
      </c>
      <c r="E1234" s="155" t="s">
        <v>43</v>
      </c>
      <c r="F1234" s="150"/>
    </row>
    <row r="1235" spans="4:6" s="106" customFormat="1" ht="13.5" customHeight="1">
      <c r="D1235" s="128">
        <v>2240402</v>
      </c>
      <c r="E1235" s="155" t="s">
        <v>44</v>
      </c>
      <c r="F1235" s="150"/>
    </row>
    <row r="1236" spans="4:6" s="106" customFormat="1" ht="13.5" customHeight="1">
      <c r="D1236" s="128">
        <v>2240403</v>
      </c>
      <c r="E1236" s="155" t="s">
        <v>45</v>
      </c>
      <c r="F1236" s="150"/>
    </row>
    <row r="1237" spans="4:6" s="106" customFormat="1" ht="13.5" customHeight="1">
      <c r="D1237" s="128">
        <v>2240404</v>
      </c>
      <c r="E1237" s="155" t="s">
        <v>988</v>
      </c>
      <c r="F1237" s="150"/>
    </row>
    <row r="1238" spans="4:6" s="106" customFormat="1" ht="13.5" customHeight="1">
      <c r="D1238" s="128">
        <v>2240405</v>
      </c>
      <c r="E1238" s="155" t="s">
        <v>989</v>
      </c>
      <c r="F1238" s="150"/>
    </row>
    <row r="1239" spans="4:6" s="106" customFormat="1" ht="13.5" customHeight="1">
      <c r="D1239" s="128">
        <v>2240450</v>
      </c>
      <c r="E1239" s="155" t="s">
        <v>52</v>
      </c>
      <c r="F1239" s="150"/>
    </row>
    <row r="1240" spans="4:6" s="106" customFormat="1" ht="13.5" customHeight="1">
      <c r="D1240" s="128">
        <v>2240499</v>
      </c>
      <c r="E1240" s="155" t="s">
        <v>990</v>
      </c>
      <c r="F1240" s="150"/>
    </row>
    <row r="1241" spans="4:6" s="106" customFormat="1" ht="13.5" customHeight="1">
      <c r="D1241" s="128">
        <v>22405</v>
      </c>
      <c r="E1241" s="155" t="s">
        <v>991</v>
      </c>
      <c r="F1241" s="135"/>
    </row>
    <row r="1242" spans="4:6" s="106" customFormat="1" ht="13.5" customHeight="1">
      <c r="D1242" s="128">
        <v>2240501</v>
      </c>
      <c r="E1242" s="155" t="s">
        <v>43</v>
      </c>
      <c r="F1242" s="150"/>
    </row>
    <row r="1243" spans="4:6" s="106" customFormat="1" ht="13.5" customHeight="1">
      <c r="D1243" s="128">
        <v>2240502</v>
      </c>
      <c r="E1243" s="155" t="s">
        <v>44</v>
      </c>
      <c r="F1243" s="150"/>
    </row>
    <row r="1244" spans="4:6" s="106" customFormat="1" ht="13.5" customHeight="1">
      <c r="D1244" s="128">
        <v>2240503</v>
      </c>
      <c r="E1244" s="155" t="s">
        <v>45</v>
      </c>
      <c r="F1244" s="150"/>
    </row>
    <row r="1245" spans="4:6" s="106" customFormat="1" ht="13.5" customHeight="1">
      <c r="D1245" s="128">
        <v>2240504</v>
      </c>
      <c r="E1245" s="155" t="s">
        <v>992</v>
      </c>
      <c r="F1245" s="150"/>
    </row>
    <row r="1246" spans="4:6" s="106" customFormat="1" ht="13.5" customHeight="1">
      <c r="D1246" s="128">
        <v>2240505</v>
      </c>
      <c r="E1246" s="155" t="s">
        <v>993</v>
      </c>
      <c r="F1246" s="150"/>
    </row>
    <row r="1247" spans="4:6" s="106" customFormat="1" ht="13.5" customHeight="1">
      <c r="D1247" s="128">
        <v>2240506</v>
      </c>
      <c r="E1247" s="155" t="s">
        <v>994</v>
      </c>
      <c r="F1247" s="150"/>
    </row>
    <row r="1248" spans="4:6" s="106" customFormat="1" ht="13.5" customHeight="1">
      <c r="D1248" s="128">
        <v>2240507</v>
      </c>
      <c r="E1248" s="155" t="s">
        <v>995</v>
      </c>
      <c r="F1248" s="150"/>
    </row>
    <row r="1249" spans="4:6" s="106" customFormat="1" ht="13.5" customHeight="1">
      <c r="D1249" s="128">
        <v>2240508</v>
      </c>
      <c r="E1249" s="155" t="s">
        <v>996</v>
      </c>
      <c r="F1249" s="150"/>
    </row>
    <row r="1250" spans="4:6" s="106" customFormat="1" ht="13.5" customHeight="1">
      <c r="D1250" s="128">
        <v>2240509</v>
      </c>
      <c r="E1250" s="155" t="s">
        <v>997</v>
      </c>
      <c r="F1250" s="150"/>
    </row>
    <row r="1251" spans="4:6" s="106" customFormat="1" ht="13.5" customHeight="1">
      <c r="D1251" s="128">
        <v>2240510</v>
      </c>
      <c r="E1251" s="155" t="s">
        <v>998</v>
      </c>
      <c r="F1251" s="150"/>
    </row>
    <row r="1252" spans="4:6" s="106" customFormat="1" ht="13.5" customHeight="1">
      <c r="D1252" s="128">
        <v>2240550</v>
      </c>
      <c r="E1252" s="155" t="s">
        <v>999</v>
      </c>
      <c r="F1252" s="150"/>
    </row>
    <row r="1253" spans="4:6" s="106" customFormat="1" ht="13.5" customHeight="1">
      <c r="D1253" s="128">
        <v>2240599</v>
      </c>
      <c r="E1253" s="155" t="s">
        <v>1000</v>
      </c>
      <c r="F1253" s="150"/>
    </row>
    <row r="1254" spans="4:6" s="106" customFormat="1" ht="13.5" customHeight="1">
      <c r="D1254" s="128">
        <v>22406</v>
      </c>
      <c r="E1254" s="155" t="s">
        <v>1001</v>
      </c>
      <c r="F1254" s="135">
        <v>123</v>
      </c>
    </row>
    <row r="1255" spans="4:6" s="106" customFormat="1" ht="13.5" customHeight="1">
      <c r="D1255" s="128">
        <v>2240601</v>
      </c>
      <c r="E1255" s="155" t="s">
        <v>1002</v>
      </c>
      <c r="F1255" s="150">
        <v>123</v>
      </c>
    </row>
    <row r="1256" spans="4:6" s="106" customFormat="1" ht="13.5" customHeight="1">
      <c r="D1256" s="128">
        <v>2240602</v>
      </c>
      <c r="E1256" s="155" t="s">
        <v>1003</v>
      </c>
      <c r="F1256" s="150"/>
    </row>
    <row r="1257" spans="4:6" s="106" customFormat="1" ht="13.5" customHeight="1">
      <c r="D1257" s="128">
        <v>2240699</v>
      </c>
      <c r="E1257" s="155" t="s">
        <v>1004</v>
      </c>
      <c r="F1257" s="150"/>
    </row>
    <row r="1258" spans="4:6" s="106" customFormat="1" ht="13.5" customHeight="1">
      <c r="D1258" s="128">
        <v>22407</v>
      </c>
      <c r="E1258" s="155" t="s">
        <v>1005</v>
      </c>
      <c r="F1258" s="135"/>
    </row>
    <row r="1259" spans="4:6" s="106" customFormat="1" ht="13.5" customHeight="1">
      <c r="D1259" s="128">
        <v>2240703</v>
      </c>
      <c r="E1259" s="155" t="s">
        <v>1006</v>
      </c>
      <c r="F1259" s="150"/>
    </row>
    <row r="1260" spans="4:6" s="106" customFormat="1" ht="13.5" customHeight="1">
      <c r="D1260" s="128">
        <v>2240704</v>
      </c>
      <c r="E1260" s="155" t="s">
        <v>1007</v>
      </c>
      <c r="F1260" s="152"/>
    </row>
    <row r="1261" spans="4:6" s="106" customFormat="1" ht="13.5" customHeight="1">
      <c r="D1261" s="128">
        <v>2240799</v>
      </c>
      <c r="E1261" s="155" t="s">
        <v>1008</v>
      </c>
      <c r="F1261" s="151"/>
    </row>
    <row r="1262" spans="4:6" s="106" customFormat="1" ht="13.5" customHeight="1">
      <c r="D1262" s="128">
        <v>22499</v>
      </c>
      <c r="E1262" s="155" t="s">
        <v>1009</v>
      </c>
      <c r="F1262" s="135"/>
    </row>
    <row r="1263" spans="4:6" s="106" customFormat="1" ht="13.5" customHeight="1">
      <c r="D1263" s="128">
        <v>2249999</v>
      </c>
      <c r="E1263" s="155" t="s">
        <v>1010</v>
      </c>
      <c r="F1263" s="150"/>
    </row>
    <row r="1264" spans="4:6" s="106" customFormat="1" ht="13.5" customHeight="1">
      <c r="D1264" s="128">
        <v>227</v>
      </c>
      <c r="E1264" s="155" t="s">
        <v>1011</v>
      </c>
      <c r="F1264" s="161">
        <v>5000</v>
      </c>
    </row>
    <row r="1265" spans="4:6" s="106" customFormat="1" ht="13.5" customHeight="1">
      <c r="D1265" s="128">
        <v>229</v>
      </c>
      <c r="E1265" s="129" t="s">
        <v>1012</v>
      </c>
      <c r="F1265" s="130">
        <f>SUM(F1266:F1267)</f>
        <v>10662</v>
      </c>
    </row>
    <row r="1266" spans="4:6" s="106" customFormat="1" ht="13.5" customHeight="1">
      <c r="D1266" s="128">
        <v>22902</v>
      </c>
      <c r="E1266" s="129" t="s">
        <v>1013</v>
      </c>
      <c r="F1266" s="156">
        <v>10662</v>
      </c>
    </row>
    <row r="1267" spans="4:6" s="106" customFormat="1" ht="13.5" customHeight="1">
      <c r="D1267" s="128">
        <v>22999</v>
      </c>
      <c r="E1267" s="129" t="s">
        <v>876</v>
      </c>
      <c r="F1267" s="156"/>
    </row>
    <row r="1268" spans="4:6" s="106" customFormat="1" ht="13.5" customHeight="1">
      <c r="D1268" s="128">
        <v>232</v>
      </c>
      <c r="E1268" s="155" t="s">
        <v>1014</v>
      </c>
      <c r="F1268" s="130">
        <f>F1269</f>
        <v>18990</v>
      </c>
    </row>
    <row r="1269" spans="4:6" s="106" customFormat="1" ht="13.5" customHeight="1">
      <c r="D1269" s="128">
        <v>23203</v>
      </c>
      <c r="E1269" s="155" t="s">
        <v>1015</v>
      </c>
      <c r="F1269" s="135">
        <v>18990</v>
      </c>
    </row>
    <row r="1270" spans="4:6" s="106" customFormat="1" ht="13.5" customHeight="1">
      <c r="D1270" s="128">
        <v>2320301</v>
      </c>
      <c r="E1270" s="155" t="s">
        <v>1016</v>
      </c>
      <c r="F1270" s="150">
        <v>18990</v>
      </c>
    </row>
    <row r="1271" spans="4:6" s="106" customFormat="1" ht="13.5" customHeight="1">
      <c r="D1271" s="128">
        <v>2320302</v>
      </c>
      <c r="E1271" s="155" t="s">
        <v>1017</v>
      </c>
      <c r="F1271" s="150"/>
    </row>
    <row r="1272" spans="4:6" s="106" customFormat="1" ht="13.5" customHeight="1">
      <c r="D1272" s="128">
        <v>2320303</v>
      </c>
      <c r="E1272" s="155" t="s">
        <v>1018</v>
      </c>
      <c r="F1272" s="150"/>
    </row>
    <row r="1273" spans="4:6" s="106" customFormat="1" ht="13.5" customHeight="1">
      <c r="D1273" s="128">
        <v>2320399</v>
      </c>
      <c r="E1273" s="155" t="s">
        <v>1019</v>
      </c>
      <c r="F1273" s="150"/>
    </row>
    <row r="1274" spans="4:6" s="106" customFormat="1" ht="13.5" customHeight="1">
      <c r="D1274" s="128">
        <v>233</v>
      </c>
      <c r="E1274" s="129" t="s">
        <v>1020</v>
      </c>
      <c r="F1274" s="130">
        <f>F1275</f>
        <v>0</v>
      </c>
    </row>
    <row r="1275" spans="4:6" s="106" customFormat="1" ht="13.5" customHeight="1">
      <c r="D1275" s="128">
        <v>23303</v>
      </c>
      <c r="E1275" s="129" t="s">
        <v>1021</v>
      </c>
      <c r="F1275" s="156"/>
    </row>
    <row r="1276" spans="4:7" s="106" customFormat="1" ht="13.5" customHeight="1">
      <c r="D1276" s="162"/>
      <c r="E1276" s="163"/>
      <c r="F1276" s="164"/>
      <c r="G1276" s="165"/>
    </row>
    <row r="1277" spans="4:7" s="106" customFormat="1" ht="13.5" customHeight="1">
      <c r="D1277" s="162"/>
      <c r="E1277" s="163"/>
      <c r="F1277" s="164"/>
      <c r="G1277" s="165"/>
    </row>
    <row r="1278" spans="4:6" s="106" customFormat="1" ht="15.75" customHeight="1">
      <c r="D1278" s="162"/>
      <c r="E1278" s="166" t="s">
        <v>1022</v>
      </c>
      <c r="F1278" s="167">
        <f>F1274+F1268+F1265+F1264+F1214+F1170+F1149+F1104+F1094+F1064+F1044+F980+F922+F815+F793+F720+F647+F519+F462+F406+F354+F264+F245+F235+F6</f>
        <v>198587</v>
      </c>
    </row>
  </sheetData>
  <sheetProtection/>
  <mergeCells count="5">
    <mergeCell ref="A2:F2"/>
    <mergeCell ref="A4:B4"/>
    <mergeCell ref="D4:E4"/>
    <mergeCell ref="A33:B33"/>
    <mergeCell ref="F4:F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workbookViewId="0" topLeftCell="A1">
      <selection activeCell="R5" sqref="R5:S31"/>
    </sheetView>
  </sheetViews>
  <sheetFormatPr defaultColWidth="12" defaultRowHeight="12.75" customHeight="1"/>
  <cols>
    <col min="1" max="1" width="47.33203125" style="94" customWidth="1"/>
    <col min="2" max="5" width="9.83203125" style="94" customWidth="1"/>
    <col min="6" max="6" width="15.16015625" style="94" customWidth="1"/>
    <col min="7" max="17" width="9.83203125" style="94" customWidth="1"/>
    <col min="18" max="18" width="12" style="94" customWidth="1"/>
    <col min="19" max="19" width="13" style="94" bestFit="1" customWidth="1"/>
    <col min="20" max="16384" width="12" style="94" customWidth="1"/>
  </cols>
  <sheetData>
    <row r="1" ht="14.25">
      <c r="A1" s="95"/>
    </row>
    <row r="2" spans="1:17" s="92" customFormat="1" ht="21" customHeight="1">
      <c r="A2" s="96" t="s">
        <v>1025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04"/>
      <c r="O2" s="104"/>
      <c r="P2" s="104"/>
      <c r="Q2" s="104"/>
    </row>
    <row r="3" spans="1:17" s="92" customFormat="1" ht="20.25" customHeight="1">
      <c r="A3" s="97"/>
      <c r="Q3" s="105" t="s">
        <v>1026</v>
      </c>
    </row>
    <row r="4" spans="1:17" s="93" customFormat="1" ht="69.75" customHeight="1">
      <c r="A4" s="98" t="s">
        <v>1</v>
      </c>
      <c r="B4" s="98" t="s">
        <v>1027</v>
      </c>
      <c r="C4" s="99" t="s">
        <v>1028</v>
      </c>
      <c r="D4" s="99" t="s">
        <v>1029</v>
      </c>
      <c r="E4" s="99" t="s">
        <v>1030</v>
      </c>
      <c r="F4" s="99" t="s">
        <v>1031</v>
      </c>
      <c r="G4" s="99" t="s">
        <v>1032</v>
      </c>
      <c r="H4" s="99" t="s">
        <v>1033</v>
      </c>
      <c r="I4" s="99" t="s">
        <v>1034</v>
      </c>
      <c r="J4" s="99" t="s">
        <v>1035</v>
      </c>
      <c r="K4" s="99" t="s">
        <v>1036</v>
      </c>
      <c r="L4" s="99" t="s">
        <v>1037</v>
      </c>
      <c r="M4" s="99" t="s">
        <v>1038</v>
      </c>
      <c r="N4" s="99" t="s">
        <v>1039</v>
      </c>
      <c r="O4" s="99" t="s">
        <v>1040</v>
      </c>
      <c r="P4" s="99" t="s">
        <v>1041</v>
      </c>
      <c r="Q4" s="99" t="s">
        <v>1042</v>
      </c>
    </row>
    <row r="5" spans="1:17" s="92" customFormat="1" ht="19.5" customHeight="1">
      <c r="A5" s="100" t="s">
        <v>1043</v>
      </c>
      <c r="B5" s="100">
        <f aca="true" t="shared" si="0" ref="B5:B30">SUM(C5:Q5)</f>
        <v>26825</v>
      </c>
      <c r="C5" s="100">
        <v>10102</v>
      </c>
      <c r="D5" s="100">
        <v>1442</v>
      </c>
      <c r="E5" s="100">
        <v>6415</v>
      </c>
      <c r="F5" s="100">
        <v>0</v>
      </c>
      <c r="G5" s="100">
        <v>8496</v>
      </c>
      <c r="H5" s="100">
        <v>0</v>
      </c>
      <c r="I5" s="100">
        <v>0</v>
      </c>
      <c r="J5" s="100">
        <v>0</v>
      </c>
      <c r="K5" s="100">
        <v>370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0</v>
      </c>
    </row>
    <row r="6" spans="1:17" s="92" customFormat="1" ht="19.5" customHeight="1">
      <c r="A6" s="100" t="s">
        <v>1044</v>
      </c>
      <c r="B6" s="100">
        <f t="shared" si="0"/>
        <v>0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</row>
    <row r="7" spans="1:17" s="92" customFormat="1" ht="19.5" customHeight="1">
      <c r="A7" s="100" t="s">
        <v>1045</v>
      </c>
      <c r="B7" s="100">
        <f t="shared" si="0"/>
        <v>160</v>
      </c>
      <c r="C7" s="100">
        <v>0</v>
      </c>
      <c r="D7" s="100">
        <v>0</v>
      </c>
      <c r="E7" s="100">
        <v>160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</row>
    <row r="8" spans="1:17" s="92" customFormat="1" ht="19.5" customHeight="1">
      <c r="A8" s="100" t="s">
        <v>1046</v>
      </c>
      <c r="B8" s="100">
        <f t="shared" si="0"/>
        <v>7913</v>
      </c>
      <c r="C8" s="100">
        <v>5233</v>
      </c>
      <c r="D8" s="100">
        <v>678</v>
      </c>
      <c r="E8" s="100">
        <v>1828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174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</row>
    <row r="9" spans="1:17" s="92" customFormat="1" ht="19.5" customHeight="1">
      <c r="A9" s="100" t="s">
        <v>1047</v>
      </c>
      <c r="B9" s="100">
        <f t="shared" si="0"/>
        <v>32039</v>
      </c>
      <c r="C9" s="100">
        <v>1325</v>
      </c>
      <c r="D9" s="100">
        <v>1048</v>
      </c>
      <c r="E9" s="100">
        <v>8144</v>
      </c>
      <c r="F9" s="100">
        <v>0</v>
      </c>
      <c r="G9" s="100">
        <v>20055</v>
      </c>
      <c r="H9" s="100">
        <v>1144</v>
      </c>
      <c r="I9" s="100">
        <v>0</v>
      </c>
      <c r="J9" s="100">
        <v>0</v>
      </c>
      <c r="K9" s="100">
        <v>323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</row>
    <row r="10" spans="1:17" s="92" customFormat="1" ht="19.5" customHeight="1">
      <c r="A10" s="100" t="s">
        <v>1048</v>
      </c>
      <c r="B10" s="100">
        <f t="shared" si="0"/>
        <v>245</v>
      </c>
      <c r="C10" s="100">
        <v>74</v>
      </c>
      <c r="D10" s="100">
        <v>16</v>
      </c>
      <c r="E10" s="100">
        <v>88</v>
      </c>
      <c r="F10" s="100">
        <v>0</v>
      </c>
      <c r="G10" s="100">
        <v>66</v>
      </c>
      <c r="H10" s="100">
        <v>0</v>
      </c>
      <c r="I10" s="100">
        <v>0</v>
      </c>
      <c r="J10" s="100">
        <v>0</v>
      </c>
      <c r="K10" s="100">
        <v>1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</row>
    <row r="11" spans="1:17" s="92" customFormat="1" ht="19.5" customHeight="1">
      <c r="A11" s="100" t="s">
        <v>1049</v>
      </c>
      <c r="B11" s="100">
        <f t="shared" si="0"/>
        <v>1186</v>
      </c>
      <c r="C11" s="100">
        <v>923</v>
      </c>
      <c r="D11" s="100">
        <v>103</v>
      </c>
      <c r="E11" s="100">
        <v>34</v>
      </c>
      <c r="F11" s="100">
        <v>0</v>
      </c>
      <c r="G11" s="100">
        <v>34</v>
      </c>
      <c r="H11" s="100">
        <v>66</v>
      </c>
      <c r="I11" s="100">
        <v>0</v>
      </c>
      <c r="J11" s="100">
        <v>0</v>
      </c>
      <c r="K11" s="100">
        <v>26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</row>
    <row r="12" spans="1:17" s="92" customFormat="1" ht="19.5" customHeight="1">
      <c r="A12" s="100" t="s">
        <v>1050</v>
      </c>
      <c r="B12" s="100">
        <f t="shared" si="0"/>
        <v>31605</v>
      </c>
      <c r="C12" s="100">
        <v>5401</v>
      </c>
      <c r="D12" s="100">
        <v>94</v>
      </c>
      <c r="E12" s="100">
        <v>16159</v>
      </c>
      <c r="F12" s="100">
        <v>0</v>
      </c>
      <c r="G12" s="100">
        <v>9922</v>
      </c>
      <c r="H12" s="100">
        <v>0</v>
      </c>
      <c r="I12" s="100">
        <v>0</v>
      </c>
      <c r="J12" s="100">
        <v>0</v>
      </c>
      <c r="K12" s="100">
        <v>29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</row>
    <row r="13" spans="1:17" s="92" customFormat="1" ht="19.5" customHeight="1">
      <c r="A13" s="100" t="s">
        <v>1051</v>
      </c>
      <c r="B13" s="100">
        <f t="shared" si="0"/>
        <v>8310</v>
      </c>
      <c r="C13" s="100">
        <v>1071</v>
      </c>
      <c r="D13" s="100">
        <v>116</v>
      </c>
      <c r="E13" s="100">
        <v>4084</v>
      </c>
      <c r="F13" s="100">
        <v>0</v>
      </c>
      <c r="G13" s="100">
        <v>2955</v>
      </c>
      <c r="H13" s="100">
        <v>0</v>
      </c>
      <c r="I13" s="100">
        <v>0</v>
      </c>
      <c r="J13" s="100">
        <v>0</v>
      </c>
      <c r="K13" s="100">
        <v>84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</row>
    <row r="14" spans="1:17" s="92" customFormat="1" ht="19.5" customHeight="1">
      <c r="A14" s="100" t="s">
        <v>1052</v>
      </c>
      <c r="B14" s="100">
        <f t="shared" si="0"/>
        <v>178</v>
      </c>
      <c r="C14" s="100">
        <v>133</v>
      </c>
      <c r="D14" s="100">
        <v>20</v>
      </c>
      <c r="E14" s="100">
        <v>21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4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</row>
    <row r="15" spans="1:17" s="92" customFormat="1" ht="19.5" customHeight="1">
      <c r="A15" s="100" t="s">
        <v>1053</v>
      </c>
      <c r="B15" s="100">
        <f t="shared" si="0"/>
        <v>29726</v>
      </c>
      <c r="C15" s="100">
        <v>7537</v>
      </c>
      <c r="D15" s="100">
        <v>810</v>
      </c>
      <c r="E15" s="100">
        <v>21323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56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</row>
    <row r="16" spans="1:17" s="92" customFormat="1" ht="19.5" customHeight="1">
      <c r="A16" s="100" t="s">
        <v>1054</v>
      </c>
      <c r="B16" s="100">
        <f t="shared" si="0"/>
        <v>14530</v>
      </c>
      <c r="C16" s="100">
        <v>1088</v>
      </c>
      <c r="D16" s="100">
        <v>72</v>
      </c>
      <c r="E16" s="100">
        <v>10593</v>
      </c>
      <c r="F16" s="100">
        <v>0</v>
      </c>
      <c r="G16" s="100">
        <v>2745</v>
      </c>
      <c r="H16" s="100">
        <v>0</v>
      </c>
      <c r="I16" s="100">
        <v>0</v>
      </c>
      <c r="J16" s="100">
        <v>0</v>
      </c>
      <c r="K16" s="100">
        <v>32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</row>
    <row r="17" spans="1:17" s="92" customFormat="1" ht="19.5" customHeight="1">
      <c r="A17" s="100" t="s">
        <v>1055</v>
      </c>
      <c r="B17" s="100">
        <f t="shared" si="0"/>
        <v>2280</v>
      </c>
      <c r="C17" s="100">
        <v>302</v>
      </c>
      <c r="D17" s="100">
        <v>10</v>
      </c>
      <c r="E17" s="100">
        <v>1954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14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</row>
    <row r="18" spans="1:17" s="92" customFormat="1" ht="19.5" customHeight="1">
      <c r="A18" s="101" t="s">
        <v>1056</v>
      </c>
      <c r="B18" s="100">
        <f t="shared" si="0"/>
        <v>908</v>
      </c>
      <c r="C18" s="100">
        <v>0</v>
      </c>
      <c r="D18" s="100">
        <v>0</v>
      </c>
      <c r="E18" s="100">
        <v>908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</row>
    <row r="19" spans="1:17" s="92" customFormat="1" ht="19.5" customHeight="1">
      <c r="A19" s="101" t="s">
        <v>1057</v>
      </c>
      <c r="B19" s="100">
        <f t="shared" si="0"/>
        <v>120</v>
      </c>
      <c r="C19" s="100">
        <v>66</v>
      </c>
      <c r="D19" s="100">
        <v>22</v>
      </c>
      <c r="E19" s="100">
        <v>3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29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</row>
    <row r="20" spans="1:17" s="92" customFormat="1" ht="19.5" customHeight="1">
      <c r="A20" s="102" t="s">
        <v>1058</v>
      </c>
      <c r="B20" s="100">
        <f t="shared" si="0"/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</row>
    <row r="21" spans="1:17" s="92" customFormat="1" ht="19.5" customHeight="1">
      <c r="A21" s="101" t="s">
        <v>1059</v>
      </c>
      <c r="B21" s="100">
        <f t="shared" si="0"/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</row>
    <row r="22" spans="1:17" s="92" customFormat="1" ht="19.5" customHeight="1">
      <c r="A22" s="101" t="s">
        <v>1060</v>
      </c>
      <c r="B22" s="100">
        <f t="shared" si="0"/>
        <v>3215</v>
      </c>
      <c r="C22" s="100">
        <v>2174</v>
      </c>
      <c r="D22" s="100">
        <v>226</v>
      </c>
      <c r="E22" s="100">
        <v>178</v>
      </c>
      <c r="F22" s="100">
        <v>0</v>
      </c>
      <c r="G22" s="100">
        <v>582</v>
      </c>
      <c r="H22" s="100">
        <v>0</v>
      </c>
      <c r="I22" s="100">
        <v>0</v>
      </c>
      <c r="J22" s="100">
        <v>0</v>
      </c>
      <c r="K22" s="100">
        <v>55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</row>
    <row r="23" spans="1:17" s="92" customFormat="1" ht="19.5" customHeight="1">
      <c r="A23" s="101" t="s">
        <v>1061</v>
      </c>
      <c r="B23" s="100">
        <f t="shared" si="0"/>
        <v>3745</v>
      </c>
      <c r="C23" s="100">
        <v>9</v>
      </c>
      <c r="D23" s="100">
        <v>0</v>
      </c>
      <c r="E23" s="100">
        <v>3736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</row>
    <row r="24" spans="1:17" s="92" customFormat="1" ht="19.5" customHeight="1">
      <c r="A24" s="101" t="s">
        <v>1062</v>
      </c>
      <c r="B24" s="100">
        <f t="shared" si="0"/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</row>
    <row r="25" spans="1:17" s="92" customFormat="1" ht="19.5" customHeight="1">
      <c r="A25" s="101" t="s">
        <v>1063</v>
      </c>
      <c r="B25" s="100">
        <f t="shared" si="0"/>
        <v>950</v>
      </c>
      <c r="C25" s="100">
        <v>636</v>
      </c>
      <c r="D25" s="100">
        <v>201</v>
      </c>
      <c r="E25" s="100">
        <v>112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1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</row>
    <row r="26" spans="1:17" s="92" customFormat="1" ht="19.5" customHeight="1">
      <c r="A26" s="102" t="s">
        <v>1064</v>
      </c>
      <c r="B26" s="100">
        <f t="shared" si="0"/>
        <v>5000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>
        <v>5000</v>
      </c>
      <c r="Q26" s="100"/>
    </row>
    <row r="27" spans="1:17" s="92" customFormat="1" ht="19.5" customHeight="1">
      <c r="A27" s="101" t="s">
        <v>1065</v>
      </c>
      <c r="B27" s="100">
        <f t="shared" si="0"/>
        <v>18990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>
        <v>18990</v>
      </c>
      <c r="N27" s="100"/>
      <c r="O27" s="100"/>
      <c r="P27" s="100"/>
      <c r="Q27" s="100"/>
    </row>
    <row r="28" spans="1:17" s="92" customFormat="1" ht="19.5" customHeight="1">
      <c r="A28" s="101" t="s">
        <v>1066</v>
      </c>
      <c r="B28" s="100">
        <f t="shared" si="0"/>
        <v>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s="92" customFormat="1" ht="19.5" customHeight="1">
      <c r="A29" s="100" t="s">
        <v>1067</v>
      </c>
      <c r="B29" s="100">
        <f t="shared" si="0"/>
        <v>10662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>
        <v>10662</v>
      </c>
      <c r="Q29" s="100"/>
    </row>
    <row r="30" spans="1:17" s="92" customFormat="1" ht="19.5" customHeight="1">
      <c r="A30" s="100" t="s">
        <v>1040</v>
      </c>
      <c r="B30" s="100">
        <f t="shared" si="0"/>
        <v>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>
        <v>0</v>
      </c>
    </row>
    <row r="31" spans="1:17" s="92" customFormat="1" ht="19.5" customHeight="1">
      <c r="A31" s="103" t="s">
        <v>1022</v>
      </c>
      <c r="B31" s="100">
        <f aca="true" t="shared" si="1" ref="B31:Q31">SUM(B5:B30)</f>
        <v>198587</v>
      </c>
      <c r="C31" s="100">
        <f t="shared" si="1"/>
        <v>36074</v>
      </c>
      <c r="D31" s="100">
        <f t="shared" si="1"/>
        <v>4858</v>
      </c>
      <c r="E31" s="100">
        <f t="shared" si="1"/>
        <v>75740</v>
      </c>
      <c r="F31" s="100">
        <f t="shared" si="1"/>
        <v>0</v>
      </c>
      <c r="G31" s="100">
        <f t="shared" si="1"/>
        <v>44855</v>
      </c>
      <c r="H31" s="100">
        <f t="shared" si="1"/>
        <v>1210</v>
      </c>
      <c r="I31" s="100">
        <f t="shared" si="1"/>
        <v>0</v>
      </c>
      <c r="J31" s="100">
        <f t="shared" si="1"/>
        <v>0</v>
      </c>
      <c r="K31" s="100">
        <f t="shared" si="1"/>
        <v>1198</v>
      </c>
      <c r="L31" s="100">
        <f t="shared" si="1"/>
        <v>0</v>
      </c>
      <c r="M31" s="100">
        <f t="shared" si="1"/>
        <v>18990</v>
      </c>
      <c r="N31" s="100">
        <f t="shared" si="1"/>
        <v>0</v>
      </c>
      <c r="O31" s="100">
        <f t="shared" si="1"/>
        <v>0</v>
      </c>
      <c r="P31" s="100">
        <f t="shared" si="1"/>
        <v>15662</v>
      </c>
      <c r="Q31" s="100">
        <f t="shared" si="1"/>
        <v>0</v>
      </c>
    </row>
    <row r="32" s="92" customFormat="1" ht="11.25"/>
    <row r="33" s="92" customFormat="1" ht="11.25"/>
    <row r="34" s="92" customFormat="1" ht="11.25"/>
    <row r="35" s="92" customFormat="1" ht="11.25"/>
    <row r="36" s="92" customFormat="1" ht="11.25"/>
    <row r="37" s="92" customFormat="1" ht="11.25"/>
    <row r="38" s="92" customFormat="1" ht="11.25"/>
    <row r="39" s="92" customFormat="1" ht="11.25"/>
    <row r="40" s="92" customFormat="1" ht="11.25"/>
    <row r="41" s="92" customFormat="1" ht="11.25"/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6"/>
  <sheetViews>
    <sheetView showZeros="0" workbookViewId="0" topLeftCell="A1">
      <selection activeCell="D12" sqref="D12"/>
    </sheetView>
  </sheetViews>
  <sheetFormatPr defaultColWidth="10.66015625" defaultRowHeight="11.25"/>
  <cols>
    <col min="1" max="1" width="16.83203125" style="69" customWidth="1"/>
    <col min="2" max="2" width="39.5" style="69" customWidth="1"/>
    <col min="3" max="5" width="40.66015625" style="69" customWidth="1"/>
    <col min="6" max="16384" width="10.66015625" style="69" customWidth="1"/>
  </cols>
  <sheetData>
    <row r="1" spans="1:5" ht="14.25">
      <c r="A1" s="70" t="s">
        <v>36</v>
      </c>
      <c r="B1" s="71" t="s">
        <v>36</v>
      </c>
      <c r="C1" s="71" t="s">
        <v>36</v>
      </c>
      <c r="D1" s="71" t="s">
        <v>36</v>
      </c>
      <c r="E1" s="72"/>
    </row>
    <row r="2" spans="1:5" ht="22.5" customHeight="1">
      <c r="A2" s="73" t="s">
        <v>1068</v>
      </c>
      <c r="B2" s="73"/>
      <c r="C2" s="73"/>
      <c r="D2" s="73"/>
      <c r="E2" s="73"/>
    </row>
    <row r="3" spans="1:5" ht="11.25">
      <c r="A3" s="74" t="s">
        <v>36</v>
      </c>
      <c r="B3" s="74"/>
      <c r="C3" s="75" t="s">
        <v>36</v>
      </c>
      <c r="D3" s="75" t="s">
        <v>36</v>
      </c>
      <c r="E3" s="76" t="s">
        <v>1069</v>
      </c>
    </row>
    <row r="4" spans="1:5" ht="12">
      <c r="A4" s="77" t="s">
        <v>1070</v>
      </c>
      <c r="B4" s="78"/>
      <c r="C4" s="79" t="s">
        <v>1071</v>
      </c>
      <c r="D4" s="79"/>
      <c r="E4" s="79"/>
    </row>
    <row r="5" spans="1:5" ht="12">
      <c r="A5" s="79" t="s">
        <v>1072</v>
      </c>
      <c r="B5" s="79" t="s">
        <v>1073</v>
      </c>
      <c r="C5" s="79" t="s">
        <v>1074</v>
      </c>
      <c r="D5" s="79" t="s">
        <v>1075</v>
      </c>
      <c r="E5" s="79" t="s">
        <v>1076</v>
      </c>
    </row>
    <row r="6" spans="1:5" ht="12">
      <c r="A6" s="80"/>
      <c r="B6" s="80"/>
      <c r="C6" s="81">
        <f>D6+E6</f>
        <v>76790.69</v>
      </c>
      <c r="D6" s="81">
        <f>D7+D42</f>
        <v>67729.25</v>
      </c>
      <c r="E6" s="79">
        <f>E16</f>
        <v>9061.439999999999</v>
      </c>
    </row>
    <row r="7" spans="1:5" ht="17.25" customHeight="1">
      <c r="A7" s="82">
        <v>301</v>
      </c>
      <c r="B7" s="82" t="s">
        <v>1077</v>
      </c>
      <c r="C7" s="83"/>
      <c r="D7" s="84">
        <f>SUM(D8:D15)</f>
        <v>65945.76</v>
      </c>
      <c r="E7" s="85"/>
    </row>
    <row r="8" spans="1:5" ht="17.25" customHeight="1">
      <c r="A8" s="82">
        <v>30101</v>
      </c>
      <c r="B8" s="82" t="s">
        <v>1078</v>
      </c>
      <c r="C8" s="83"/>
      <c r="D8" s="84">
        <v>29625</v>
      </c>
      <c r="E8" s="85"/>
    </row>
    <row r="9" spans="1:5" ht="17.25" customHeight="1">
      <c r="A9" s="82">
        <v>30102</v>
      </c>
      <c r="B9" s="82" t="s">
        <v>1079</v>
      </c>
      <c r="C9" s="83"/>
      <c r="D9" s="84">
        <v>12147</v>
      </c>
      <c r="E9" s="85"/>
    </row>
    <row r="10" spans="1:5" ht="17.25" customHeight="1">
      <c r="A10" s="82">
        <v>30103</v>
      </c>
      <c r="B10" s="82" t="s">
        <v>1080</v>
      </c>
      <c r="C10" s="83"/>
      <c r="D10" s="86">
        <v>231</v>
      </c>
      <c r="E10" s="85"/>
    </row>
    <row r="11" spans="1:5" ht="17.25" customHeight="1">
      <c r="A11" s="82">
        <v>30104</v>
      </c>
      <c r="B11" s="82" t="s">
        <v>1081</v>
      </c>
      <c r="C11" s="83"/>
      <c r="D11" s="86">
        <v>10449.71</v>
      </c>
      <c r="E11" s="85"/>
    </row>
    <row r="12" spans="1:5" ht="17.25" customHeight="1">
      <c r="A12" s="82">
        <v>30106</v>
      </c>
      <c r="B12" s="82" t="s">
        <v>1082</v>
      </c>
      <c r="C12" s="83"/>
      <c r="D12" s="85">
        <v>4.32</v>
      </c>
      <c r="E12" s="85"/>
    </row>
    <row r="13" spans="1:5" ht="17.25" customHeight="1">
      <c r="A13" s="82">
        <v>30107</v>
      </c>
      <c r="B13" s="82" t="s">
        <v>1083</v>
      </c>
      <c r="C13" s="83"/>
      <c r="D13" s="85">
        <v>770.91</v>
      </c>
      <c r="E13" s="85"/>
    </row>
    <row r="14" spans="1:5" ht="17.25" customHeight="1">
      <c r="A14" s="82">
        <v>30108</v>
      </c>
      <c r="B14" s="82" t="s">
        <v>1084</v>
      </c>
      <c r="C14" s="83"/>
      <c r="D14" s="87">
        <v>5030.13</v>
      </c>
      <c r="E14" s="85"/>
    </row>
    <row r="15" spans="1:5" ht="17.25" customHeight="1">
      <c r="A15" s="82">
        <v>30199</v>
      </c>
      <c r="B15" s="82" t="s">
        <v>1085</v>
      </c>
      <c r="C15" s="83"/>
      <c r="D15" s="86">
        <v>7687.69</v>
      </c>
      <c r="E15" s="85"/>
    </row>
    <row r="16" spans="1:5" ht="17.25" customHeight="1">
      <c r="A16" s="82">
        <v>302</v>
      </c>
      <c r="B16" s="82" t="s">
        <v>1086</v>
      </c>
      <c r="C16" s="83"/>
      <c r="D16" s="85"/>
      <c r="E16" s="86">
        <f>SUM(E17:E41)</f>
        <v>9061.439999999999</v>
      </c>
    </row>
    <row r="17" spans="1:5" ht="17.25" customHeight="1">
      <c r="A17" s="82">
        <v>30201</v>
      </c>
      <c r="B17" s="82" t="s">
        <v>1087</v>
      </c>
      <c r="C17" s="83"/>
      <c r="D17" s="85"/>
      <c r="E17" s="86">
        <v>1005.1</v>
      </c>
    </row>
    <row r="18" spans="1:5" ht="17.25" customHeight="1">
      <c r="A18" s="82">
        <v>30202</v>
      </c>
      <c r="B18" s="82" t="s">
        <v>1088</v>
      </c>
      <c r="C18" s="83"/>
      <c r="D18" s="85"/>
      <c r="E18" s="86">
        <v>119.96</v>
      </c>
    </row>
    <row r="19" spans="1:5" ht="17.25" customHeight="1">
      <c r="A19" s="82">
        <v>30203</v>
      </c>
      <c r="B19" s="82" t="s">
        <v>1089</v>
      </c>
      <c r="C19" s="83"/>
      <c r="D19" s="85"/>
      <c r="E19" s="86">
        <v>22</v>
      </c>
    </row>
    <row r="20" spans="1:5" ht="17.25" customHeight="1">
      <c r="A20" s="82">
        <v>30204</v>
      </c>
      <c r="B20" s="82" t="s">
        <v>1090</v>
      </c>
      <c r="C20" s="83"/>
      <c r="D20" s="85"/>
      <c r="E20" s="86"/>
    </row>
    <row r="21" spans="1:5" ht="17.25" customHeight="1">
      <c r="A21" s="82">
        <v>30205</v>
      </c>
      <c r="B21" s="82" t="s">
        <v>1091</v>
      </c>
      <c r="C21" s="83"/>
      <c r="D21" s="85"/>
      <c r="E21" s="86">
        <v>266.78</v>
      </c>
    </row>
    <row r="22" spans="1:5" ht="17.25" customHeight="1">
      <c r="A22" s="82">
        <v>30207</v>
      </c>
      <c r="B22" s="82" t="s">
        <v>1092</v>
      </c>
      <c r="C22" s="83"/>
      <c r="D22" s="85"/>
      <c r="E22" s="86">
        <v>96.49</v>
      </c>
    </row>
    <row r="23" spans="1:5" ht="17.25" customHeight="1">
      <c r="A23" s="82">
        <v>30208</v>
      </c>
      <c r="B23" s="82" t="s">
        <v>1093</v>
      </c>
      <c r="C23" s="83"/>
      <c r="D23" s="85"/>
      <c r="E23" s="86">
        <v>273.67</v>
      </c>
    </row>
    <row r="24" spans="1:5" ht="17.25" customHeight="1">
      <c r="A24" s="82">
        <v>30209</v>
      </c>
      <c r="B24" s="82" t="s">
        <v>1094</v>
      </c>
      <c r="C24" s="83"/>
      <c r="D24" s="85"/>
      <c r="E24" s="86">
        <v>40.6</v>
      </c>
    </row>
    <row r="25" spans="1:5" ht="17.25" customHeight="1">
      <c r="A25" s="82">
        <v>30211</v>
      </c>
      <c r="B25" s="82" t="s">
        <v>1095</v>
      </c>
      <c r="C25" s="83"/>
      <c r="D25" s="85"/>
      <c r="E25" s="86">
        <v>114.06</v>
      </c>
    </row>
    <row r="26" spans="1:5" ht="17.25" customHeight="1">
      <c r="A26" s="82">
        <v>30212</v>
      </c>
      <c r="B26" s="82" t="s">
        <v>1096</v>
      </c>
      <c r="C26" s="83"/>
      <c r="D26" s="85"/>
      <c r="E26" s="86"/>
    </row>
    <row r="27" spans="1:5" ht="17.25" customHeight="1">
      <c r="A27" s="82">
        <v>30213</v>
      </c>
      <c r="B27" s="82" t="s">
        <v>1097</v>
      </c>
      <c r="C27" s="83"/>
      <c r="D27" s="85"/>
      <c r="E27" s="86">
        <v>258.5</v>
      </c>
    </row>
    <row r="28" spans="1:5" ht="17.25" customHeight="1">
      <c r="A28" s="82">
        <v>30214</v>
      </c>
      <c r="B28" s="82" t="s">
        <v>1098</v>
      </c>
      <c r="C28" s="83"/>
      <c r="D28" s="85"/>
      <c r="E28" s="86">
        <v>80.4</v>
      </c>
    </row>
    <row r="29" spans="1:5" s="68" customFormat="1" ht="17.25" customHeight="1">
      <c r="A29" s="88">
        <v>30215</v>
      </c>
      <c r="B29" s="88" t="s">
        <v>1099</v>
      </c>
      <c r="C29" s="89"/>
      <c r="D29" s="90"/>
      <c r="E29" s="91">
        <v>20.45</v>
      </c>
    </row>
    <row r="30" spans="1:5" ht="17.25" customHeight="1">
      <c r="A30" s="82">
        <v>30216</v>
      </c>
      <c r="B30" s="82" t="s">
        <v>1100</v>
      </c>
      <c r="C30" s="83"/>
      <c r="D30" s="85"/>
      <c r="E30" s="86">
        <v>3.1</v>
      </c>
    </row>
    <row r="31" spans="1:5" ht="17.25" customHeight="1">
      <c r="A31" s="82">
        <v>30217</v>
      </c>
      <c r="B31" s="82" t="s">
        <v>1101</v>
      </c>
      <c r="C31" s="83"/>
      <c r="D31" s="85"/>
      <c r="E31" s="86">
        <v>26.95</v>
      </c>
    </row>
    <row r="32" spans="1:5" ht="17.25" customHeight="1">
      <c r="A32" s="82">
        <v>30218</v>
      </c>
      <c r="B32" s="82" t="s">
        <v>1102</v>
      </c>
      <c r="C32" s="83"/>
      <c r="D32" s="85"/>
      <c r="E32" s="86"/>
    </row>
    <row r="33" spans="1:5" ht="17.25" customHeight="1">
      <c r="A33" s="82">
        <v>30224</v>
      </c>
      <c r="B33" s="82" t="s">
        <v>1103</v>
      </c>
      <c r="C33" s="83"/>
      <c r="D33" s="85"/>
      <c r="E33" s="86"/>
    </row>
    <row r="34" spans="1:5" ht="17.25" customHeight="1">
      <c r="A34" s="82">
        <v>30225</v>
      </c>
      <c r="B34" s="82" t="s">
        <v>1104</v>
      </c>
      <c r="C34" s="83"/>
      <c r="D34" s="85"/>
      <c r="E34" s="86"/>
    </row>
    <row r="35" spans="1:5" ht="17.25" customHeight="1">
      <c r="A35" s="82">
        <v>30226</v>
      </c>
      <c r="B35" s="82" t="s">
        <v>1105</v>
      </c>
      <c r="C35" s="83"/>
      <c r="D35" s="85"/>
      <c r="E35" s="86">
        <v>4456.62</v>
      </c>
    </row>
    <row r="36" spans="1:5" ht="17.25" customHeight="1">
      <c r="A36" s="82">
        <v>30227</v>
      </c>
      <c r="B36" s="82" t="s">
        <v>1106</v>
      </c>
      <c r="C36" s="83"/>
      <c r="D36" s="85"/>
      <c r="E36" s="86"/>
    </row>
    <row r="37" spans="1:5" ht="17.25" customHeight="1">
      <c r="A37" s="82">
        <v>30228</v>
      </c>
      <c r="B37" s="82" t="s">
        <v>1107</v>
      </c>
      <c r="C37" s="83"/>
      <c r="D37" s="85"/>
      <c r="E37" s="86">
        <v>140.94</v>
      </c>
    </row>
    <row r="38" spans="1:5" ht="17.25" customHeight="1">
      <c r="A38" s="82">
        <v>30229</v>
      </c>
      <c r="B38" s="82" t="s">
        <v>1108</v>
      </c>
      <c r="C38" s="83"/>
      <c r="D38" s="85"/>
      <c r="E38" s="86">
        <v>26.03</v>
      </c>
    </row>
    <row r="39" spans="1:5" ht="17.25" customHeight="1">
      <c r="A39" s="82">
        <v>30231</v>
      </c>
      <c r="B39" s="82" t="s">
        <v>1109</v>
      </c>
      <c r="C39" s="83"/>
      <c r="D39" s="85"/>
      <c r="E39" s="86">
        <v>932.12</v>
      </c>
    </row>
    <row r="40" spans="1:5" ht="17.25" customHeight="1">
      <c r="A40" s="82">
        <v>30239</v>
      </c>
      <c r="B40" s="82" t="s">
        <v>1110</v>
      </c>
      <c r="C40" s="83"/>
      <c r="D40" s="85"/>
      <c r="E40" s="86">
        <v>1127.24</v>
      </c>
    </row>
    <row r="41" spans="1:5" ht="17.25" customHeight="1">
      <c r="A41" s="82">
        <v>30299</v>
      </c>
      <c r="B41" s="82" t="s">
        <v>1111</v>
      </c>
      <c r="C41" s="83"/>
      <c r="D41" s="85"/>
      <c r="E41" s="86">
        <v>50.43</v>
      </c>
    </row>
    <row r="42" spans="1:5" ht="17.25" customHeight="1">
      <c r="A42" s="82">
        <v>303</v>
      </c>
      <c r="B42" s="82" t="s">
        <v>1112</v>
      </c>
      <c r="C42" s="83"/>
      <c r="D42" s="84">
        <f>SUM(D43:D56)</f>
        <v>1783.49</v>
      </c>
      <c r="E42" s="85"/>
    </row>
    <row r="43" spans="1:5" ht="17.25" customHeight="1">
      <c r="A43" s="82">
        <v>30301</v>
      </c>
      <c r="B43" s="82" t="s">
        <v>1113</v>
      </c>
      <c r="C43" s="83"/>
      <c r="D43" s="84">
        <v>462.07</v>
      </c>
      <c r="E43" s="85"/>
    </row>
    <row r="44" spans="1:5" ht="17.25" customHeight="1">
      <c r="A44" s="82">
        <v>30302</v>
      </c>
      <c r="B44" s="82" t="s">
        <v>1114</v>
      </c>
      <c r="C44" s="83"/>
      <c r="D44" s="84">
        <v>576.23</v>
      </c>
      <c r="E44" s="85"/>
    </row>
    <row r="45" spans="1:5" ht="17.25" customHeight="1">
      <c r="A45" s="82">
        <v>30303</v>
      </c>
      <c r="B45" s="82" t="s">
        <v>1115</v>
      </c>
      <c r="C45" s="83"/>
      <c r="D45" s="84"/>
      <c r="E45" s="85"/>
    </row>
    <row r="46" spans="1:5" ht="17.25" customHeight="1">
      <c r="A46" s="82">
        <v>30304</v>
      </c>
      <c r="B46" s="82" t="s">
        <v>1116</v>
      </c>
      <c r="C46" s="83"/>
      <c r="D46" s="84">
        <v>265.7</v>
      </c>
      <c r="E46" s="85"/>
    </row>
    <row r="47" spans="1:5" ht="17.25" customHeight="1">
      <c r="A47" s="82">
        <v>30305</v>
      </c>
      <c r="B47" s="82" t="s">
        <v>1117</v>
      </c>
      <c r="C47" s="83"/>
      <c r="D47" s="84">
        <v>432.7</v>
      </c>
      <c r="E47" s="85"/>
    </row>
    <row r="48" spans="1:5" ht="17.25" customHeight="1">
      <c r="A48" s="82">
        <v>30306</v>
      </c>
      <c r="B48" s="82" t="s">
        <v>1118</v>
      </c>
      <c r="C48" s="83"/>
      <c r="D48" s="84"/>
      <c r="E48" s="85"/>
    </row>
    <row r="49" spans="1:5" ht="17.25" customHeight="1">
      <c r="A49" s="82">
        <v>30307</v>
      </c>
      <c r="B49" s="82" t="s">
        <v>1082</v>
      </c>
      <c r="C49" s="83"/>
      <c r="D49" s="84"/>
      <c r="E49" s="85"/>
    </row>
    <row r="50" spans="1:5" ht="17.25" customHeight="1">
      <c r="A50" s="82">
        <v>30308</v>
      </c>
      <c r="B50" s="82" t="s">
        <v>1119</v>
      </c>
      <c r="C50" s="83"/>
      <c r="D50" s="84"/>
      <c r="E50" s="85"/>
    </row>
    <row r="51" spans="1:5" ht="17.25" customHeight="1">
      <c r="A51" s="82">
        <v>30309</v>
      </c>
      <c r="B51" s="82" t="s">
        <v>1120</v>
      </c>
      <c r="C51" s="83"/>
      <c r="D51" s="84">
        <v>17.67</v>
      </c>
      <c r="E51" s="85"/>
    </row>
    <row r="52" spans="1:5" ht="17.25" customHeight="1">
      <c r="A52" s="82">
        <v>30310</v>
      </c>
      <c r="B52" s="82" t="s">
        <v>1121</v>
      </c>
      <c r="C52" s="83"/>
      <c r="D52" s="84"/>
      <c r="E52" s="85"/>
    </row>
    <row r="53" spans="1:5" ht="17.25" customHeight="1">
      <c r="A53" s="82">
        <v>30312</v>
      </c>
      <c r="B53" s="82" t="s">
        <v>1122</v>
      </c>
      <c r="C53" s="83"/>
      <c r="D53" s="84"/>
      <c r="E53" s="85"/>
    </row>
    <row r="54" spans="1:5" ht="17.25" customHeight="1">
      <c r="A54" s="82">
        <v>30313</v>
      </c>
      <c r="B54" s="82" t="s">
        <v>1123</v>
      </c>
      <c r="C54" s="83"/>
      <c r="D54" s="84"/>
      <c r="E54" s="85"/>
    </row>
    <row r="55" spans="1:5" ht="17.25" customHeight="1">
      <c r="A55" s="82">
        <v>30314</v>
      </c>
      <c r="B55" s="82" t="s">
        <v>1124</v>
      </c>
      <c r="C55" s="83"/>
      <c r="D55" s="84"/>
      <c r="E55" s="85"/>
    </row>
    <row r="56" spans="1:5" ht="17.25" customHeight="1">
      <c r="A56" s="82">
        <v>30399</v>
      </c>
      <c r="B56" s="82" t="s">
        <v>1125</v>
      </c>
      <c r="C56" s="83"/>
      <c r="D56" s="84">
        <v>29.12</v>
      </c>
      <c r="E56" s="85"/>
    </row>
    <row r="57" ht="12.75" customHeight="1"/>
    <row r="58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N58"/>
  <sheetViews>
    <sheetView workbookViewId="0" topLeftCell="A1">
      <selection activeCell="C5" sqref="C5"/>
    </sheetView>
  </sheetViews>
  <sheetFormatPr defaultColWidth="9.33203125" defaultRowHeight="11.25"/>
  <cols>
    <col min="1" max="1" width="39.66015625" style="14" customWidth="1"/>
    <col min="2" max="2" width="10.33203125" style="14" customWidth="1"/>
    <col min="3" max="3" width="43.83203125" style="14" customWidth="1"/>
    <col min="4" max="4" width="10.33203125" style="14" customWidth="1"/>
    <col min="5" max="16384" width="9.33203125" style="14" customWidth="1"/>
  </cols>
  <sheetData>
    <row r="1" ht="25.5" customHeight="1">
      <c r="A1" s="13"/>
    </row>
    <row r="2" spans="1:196" s="11" customFormat="1" ht="32.25" customHeight="1">
      <c r="A2" s="52" t="s">
        <v>1126</v>
      </c>
      <c r="B2" s="52"/>
      <c r="C2" s="52"/>
      <c r="D2" s="52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</row>
    <row r="3" spans="1:196" s="51" customFormat="1" ht="21.75" customHeight="1">
      <c r="A3" s="53"/>
      <c r="B3" s="53"/>
      <c r="C3" s="54" t="s">
        <v>1069</v>
      </c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</row>
    <row r="4" spans="1:196" s="12" customFormat="1" ht="20.25" customHeight="1">
      <c r="A4" s="24" t="s">
        <v>1127</v>
      </c>
      <c r="B4" s="25"/>
      <c r="C4" s="24" t="s">
        <v>1128</v>
      </c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</row>
    <row r="5" spans="1:196" s="12" customFormat="1" ht="21.75" customHeight="1">
      <c r="A5" s="27" t="s">
        <v>1129</v>
      </c>
      <c r="B5" s="28" t="s">
        <v>4</v>
      </c>
      <c r="C5" s="27" t="s">
        <v>1129</v>
      </c>
      <c r="D5" s="28" t="s">
        <v>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</row>
    <row r="6" spans="1:4" s="13" customFormat="1" ht="20.25" customHeight="1">
      <c r="A6" s="56" t="s">
        <v>1130</v>
      </c>
      <c r="B6" s="57">
        <f>SUM(B7:B26)</f>
        <v>5000</v>
      </c>
      <c r="C6" s="56" t="s">
        <v>1131</v>
      </c>
      <c r="D6" s="57">
        <v>5000</v>
      </c>
    </row>
    <row r="7" spans="1:4" ht="21" customHeight="1">
      <c r="A7" s="58" t="s">
        <v>1132</v>
      </c>
      <c r="B7" s="59"/>
      <c r="C7" s="60" t="s">
        <v>1133</v>
      </c>
      <c r="D7" s="61"/>
    </row>
    <row r="8" spans="1:4" ht="21" customHeight="1">
      <c r="A8" s="58" t="s">
        <v>1134</v>
      </c>
      <c r="B8" s="59"/>
      <c r="C8" s="60" t="s">
        <v>1135</v>
      </c>
      <c r="D8" s="61"/>
    </row>
    <row r="9" spans="1:4" ht="21" customHeight="1">
      <c r="A9" s="58" t="s">
        <v>1136</v>
      </c>
      <c r="B9" s="59"/>
      <c r="C9" s="60" t="s">
        <v>1137</v>
      </c>
      <c r="D9" s="59"/>
    </row>
    <row r="10" spans="1:4" ht="21" customHeight="1">
      <c r="A10" s="58" t="s">
        <v>1138</v>
      </c>
      <c r="B10" s="59"/>
      <c r="C10" s="60" t="s">
        <v>1139</v>
      </c>
      <c r="D10" s="59"/>
    </row>
    <row r="11" spans="1:4" ht="21" customHeight="1">
      <c r="A11" s="58" t="s">
        <v>1140</v>
      </c>
      <c r="B11" s="59"/>
      <c r="C11" s="60" t="s">
        <v>1141</v>
      </c>
      <c r="D11" s="59"/>
    </row>
    <row r="12" spans="1:4" ht="21" customHeight="1">
      <c r="A12" s="58" t="s">
        <v>1142</v>
      </c>
      <c r="B12" s="59"/>
      <c r="C12" s="60" t="s">
        <v>1143</v>
      </c>
      <c r="D12" s="59"/>
    </row>
    <row r="13" spans="1:4" ht="21" customHeight="1">
      <c r="A13" s="58" t="s">
        <v>1144</v>
      </c>
      <c r="B13" s="61"/>
      <c r="C13" s="60" t="s">
        <v>1145</v>
      </c>
      <c r="D13" s="61"/>
    </row>
    <row r="14" spans="1:4" ht="21" customHeight="1">
      <c r="A14" s="58" t="s">
        <v>1146</v>
      </c>
      <c r="B14" s="61"/>
      <c r="C14" s="60" t="s">
        <v>1147</v>
      </c>
      <c r="D14" s="61"/>
    </row>
    <row r="15" spans="1:4" ht="21" customHeight="1">
      <c r="A15" s="58" t="s">
        <v>1148</v>
      </c>
      <c r="B15" s="59"/>
      <c r="C15" s="60" t="s">
        <v>1149</v>
      </c>
      <c r="D15" s="59"/>
    </row>
    <row r="16" spans="1:4" ht="21" customHeight="1">
      <c r="A16" s="58" t="s">
        <v>1150</v>
      </c>
      <c r="B16" s="59"/>
      <c r="C16" s="60" t="s">
        <v>1151</v>
      </c>
      <c r="D16" s="61"/>
    </row>
    <row r="17" spans="1:4" ht="21" customHeight="1">
      <c r="A17" s="58" t="s">
        <v>1152</v>
      </c>
      <c r="B17" s="61"/>
      <c r="C17" s="62" t="s">
        <v>1153</v>
      </c>
      <c r="D17" s="61">
        <f>SUM(D18:D22)</f>
        <v>5000</v>
      </c>
    </row>
    <row r="18" spans="1:4" ht="21" customHeight="1">
      <c r="A18" s="58" t="s">
        <v>1154</v>
      </c>
      <c r="B18" s="59"/>
      <c r="C18" s="63" t="s">
        <v>1155</v>
      </c>
      <c r="D18" s="61">
        <v>2000</v>
      </c>
    </row>
    <row r="19" spans="1:4" ht="21" customHeight="1">
      <c r="A19" s="58" t="s">
        <v>1156</v>
      </c>
      <c r="B19" s="61"/>
      <c r="C19" s="64" t="s">
        <v>1157</v>
      </c>
      <c r="D19" s="59">
        <v>3000</v>
      </c>
    </row>
    <row r="20" spans="1:4" ht="21" customHeight="1">
      <c r="A20" s="58" t="s">
        <v>1158</v>
      </c>
      <c r="B20" s="59"/>
      <c r="C20" s="60" t="s">
        <v>1159</v>
      </c>
      <c r="D20" s="59"/>
    </row>
    <row r="21" spans="1:4" ht="21" customHeight="1">
      <c r="A21" s="58" t="s">
        <v>1160</v>
      </c>
      <c r="B21" s="59"/>
      <c r="C21" s="60" t="s">
        <v>1161</v>
      </c>
      <c r="D21" s="59"/>
    </row>
    <row r="22" spans="1:4" ht="21" customHeight="1">
      <c r="A22" s="58" t="s">
        <v>1162</v>
      </c>
      <c r="B22" s="65"/>
      <c r="C22" s="60" t="s">
        <v>1163</v>
      </c>
      <c r="D22" s="59"/>
    </row>
    <row r="23" spans="1:4" ht="21" customHeight="1">
      <c r="A23" s="58" t="s">
        <v>1164</v>
      </c>
      <c r="B23" s="65">
        <v>5000</v>
      </c>
      <c r="C23" s="60" t="s">
        <v>1165</v>
      </c>
      <c r="D23" s="61"/>
    </row>
    <row r="24" spans="1:4" ht="21" customHeight="1">
      <c r="A24" s="58" t="s">
        <v>1166</v>
      </c>
      <c r="B24" s="65"/>
      <c r="C24" s="60" t="s">
        <v>1167</v>
      </c>
      <c r="D24" s="59"/>
    </row>
    <row r="25" spans="1:4" ht="21" customHeight="1">
      <c r="A25" s="58" t="s">
        <v>1168</v>
      </c>
      <c r="B25" s="65"/>
      <c r="C25" s="60" t="s">
        <v>1169</v>
      </c>
      <c r="D25" s="59"/>
    </row>
    <row r="26" spans="1:4" ht="21" customHeight="1">
      <c r="A26" s="58" t="s">
        <v>1170</v>
      </c>
      <c r="B26" s="65"/>
      <c r="C26" s="60" t="s">
        <v>1171</v>
      </c>
      <c r="D26" s="61"/>
    </row>
    <row r="27" spans="1:4" ht="21" customHeight="1">
      <c r="A27" s="66"/>
      <c r="B27" s="65"/>
      <c r="C27" s="60" t="s">
        <v>1172</v>
      </c>
      <c r="D27" s="61"/>
    </row>
    <row r="28" spans="1:4" ht="21" customHeight="1">
      <c r="A28" s="66"/>
      <c r="B28" s="65"/>
      <c r="C28" s="60" t="s">
        <v>1173</v>
      </c>
      <c r="D28" s="59"/>
    </row>
    <row r="29" spans="1:4" ht="21" customHeight="1">
      <c r="A29" s="66"/>
      <c r="B29" s="65"/>
      <c r="C29" s="60" t="s">
        <v>1174</v>
      </c>
      <c r="D29" s="61"/>
    </row>
    <row r="30" spans="1:4" ht="21" customHeight="1">
      <c r="A30" s="66"/>
      <c r="B30" s="65"/>
      <c r="C30" s="60" t="s">
        <v>1173</v>
      </c>
      <c r="D30" s="59"/>
    </row>
    <row r="31" spans="1:4" ht="21" customHeight="1">
      <c r="A31" s="66"/>
      <c r="B31" s="65"/>
      <c r="C31" s="60" t="s">
        <v>1175</v>
      </c>
      <c r="D31" s="59"/>
    </row>
    <row r="32" spans="1:4" ht="21" customHeight="1">
      <c r="A32" s="66"/>
      <c r="B32" s="65"/>
      <c r="C32" s="60" t="s">
        <v>1176</v>
      </c>
      <c r="D32" s="61"/>
    </row>
    <row r="33" spans="1:4" ht="21" customHeight="1">
      <c r="A33" s="66"/>
      <c r="B33" s="65"/>
      <c r="C33" s="60" t="s">
        <v>1177</v>
      </c>
      <c r="D33" s="59"/>
    </row>
    <row r="34" spans="1:4" ht="21" customHeight="1">
      <c r="A34" s="66"/>
      <c r="B34" s="65"/>
      <c r="C34" s="60" t="s">
        <v>1178</v>
      </c>
      <c r="D34" s="59"/>
    </row>
    <row r="35" spans="1:4" ht="21" customHeight="1">
      <c r="A35" s="66"/>
      <c r="B35" s="65"/>
      <c r="C35" s="60" t="s">
        <v>1179</v>
      </c>
      <c r="D35" s="61"/>
    </row>
    <row r="36" spans="1:4" ht="21" customHeight="1">
      <c r="A36" s="66"/>
      <c r="B36" s="65"/>
      <c r="C36" s="60" t="s">
        <v>1149</v>
      </c>
      <c r="D36" s="59"/>
    </row>
    <row r="37" spans="1:4" ht="21" customHeight="1">
      <c r="A37" s="66"/>
      <c r="B37" s="65"/>
      <c r="C37" s="60" t="s">
        <v>1180</v>
      </c>
      <c r="D37" s="61"/>
    </row>
    <row r="38" spans="1:4" ht="21" customHeight="1">
      <c r="A38" s="66"/>
      <c r="B38" s="65"/>
      <c r="C38" s="60" t="s">
        <v>1181</v>
      </c>
      <c r="D38" s="59"/>
    </row>
    <row r="39" spans="1:4" ht="21" customHeight="1">
      <c r="A39" s="66"/>
      <c r="B39" s="65"/>
      <c r="C39" s="60" t="s">
        <v>1182</v>
      </c>
      <c r="D39" s="61"/>
    </row>
    <row r="40" spans="1:4" ht="21" customHeight="1">
      <c r="A40" s="66"/>
      <c r="B40" s="65"/>
      <c r="C40" s="60" t="s">
        <v>1183</v>
      </c>
      <c r="D40" s="61"/>
    </row>
    <row r="41" spans="1:4" ht="21" customHeight="1">
      <c r="A41" s="66"/>
      <c r="B41" s="65"/>
      <c r="C41" s="60" t="s">
        <v>1184</v>
      </c>
      <c r="D41" s="59"/>
    </row>
    <row r="42" spans="1:4" ht="21" customHeight="1">
      <c r="A42" s="66"/>
      <c r="B42" s="65"/>
      <c r="C42" s="60" t="s">
        <v>1185</v>
      </c>
      <c r="D42" s="59"/>
    </row>
    <row r="43" spans="1:4" ht="21" customHeight="1">
      <c r="A43" s="66"/>
      <c r="B43" s="65"/>
      <c r="C43" s="60" t="s">
        <v>1186</v>
      </c>
      <c r="D43" s="59"/>
    </row>
    <row r="44" spans="1:4" ht="21" customHeight="1">
      <c r="A44" s="66"/>
      <c r="B44" s="65"/>
      <c r="C44" s="60" t="s">
        <v>1187</v>
      </c>
      <c r="D44" s="59"/>
    </row>
    <row r="45" spans="1:4" ht="21" customHeight="1">
      <c r="A45" s="66"/>
      <c r="B45" s="65"/>
      <c r="C45" s="60" t="s">
        <v>1188</v>
      </c>
      <c r="D45" s="61"/>
    </row>
    <row r="46" spans="1:4" ht="21" customHeight="1">
      <c r="A46" s="66"/>
      <c r="B46" s="65"/>
      <c r="C46" s="60" t="s">
        <v>1189</v>
      </c>
      <c r="D46" s="61"/>
    </row>
    <row r="47" spans="1:4" ht="21" customHeight="1">
      <c r="A47" s="66"/>
      <c r="B47" s="65"/>
      <c r="C47" s="60" t="s">
        <v>1190</v>
      </c>
      <c r="D47" s="59"/>
    </row>
    <row r="48" spans="1:4" ht="21" customHeight="1">
      <c r="A48" s="66"/>
      <c r="B48" s="65"/>
      <c r="C48" s="60" t="s">
        <v>1191</v>
      </c>
      <c r="D48" s="61"/>
    </row>
    <row r="49" spans="1:4" ht="21" customHeight="1">
      <c r="A49" s="66"/>
      <c r="B49" s="65"/>
      <c r="C49" s="60" t="s">
        <v>1192</v>
      </c>
      <c r="D49" s="59"/>
    </row>
    <row r="50" spans="1:4" ht="21" customHeight="1">
      <c r="A50" s="66"/>
      <c r="B50" s="65"/>
      <c r="C50" s="60" t="s">
        <v>1193</v>
      </c>
      <c r="D50" s="59"/>
    </row>
    <row r="51" spans="1:4" ht="21" customHeight="1">
      <c r="A51" s="66"/>
      <c r="B51" s="65"/>
      <c r="C51" s="60" t="s">
        <v>1194</v>
      </c>
      <c r="D51" s="61"/>
    </row>
    <row r="52" spans="1:4" ht="21" customHeight="1">
      <c r="A52" s="66"/>
      <c r="B52" s="65"/>
      <c r="C52" s="60" t="s">
        <v>1195</v>
      </c>
      <c r="D52" s="59"/>
    </row>
    <row r="53" spans="1:4" ht="21" customHeight="1">
      <c r="A53" s="48"/>
      <c r="B53" s="67"/>
      <c r="C53" s="60" t="s">
        <v>1196</v>
      </c>
      <c r="D53" s="61"/>
    </row>
    <row r="54" spans="1:4" ht="21" customHeight="1">
      <c r="A54" s="48"/>
      <c r="B54" s="67"/>
      <c r="C54" s="60" t="s">
        <v>1197</v>
      </c>
      <c r="D54" s="61"/>
    </row>
    <row r="55" spans="1:4" ht="21" customHeight="1">
      <c r="A55" s="48"/>
      <c r="B55" s="67"/>
      <c r="C55" s="60" t="s">
        <v>1198</v>
      </c>
      <c r="D55" s="61"/>
    </row>
    <row r="56" spans="1:4" ht="21" customHeight="1">
      <c r="A56" s="48"/>
      <c r="B56" s="67"/>
      <c r="C56" s="60" t="s">
        <v>1199</v>
      </c>
      <c r="D56" s="59"/>
    </row>
    <row r="57" spans="1:4" ht="21" customHeight="1">
      <c r="A57" s="48"/>
      <c r="B57" s="67"/>
      <c r="C57" s="60" t="s">
        <v>1200</v>
      </c>
      <c r="D57" s="59"/>
    </row>
    <row r="58" spans="1:4" ht="21" customHeight="1">
      <c r="A58" s="48"/>
      <c r="B58" s="67"/>
      <c r="C58" s="60" t="s">
        <v>1201</v>
      </c>
      <c r="D58" s="59"/>
    </row>
    <row r="59" ht="21" customHeight="1"/>
    <row r="60" ht="21" customHeight="1"/>
    <row r="61" ht="21" customHeight="1"/>
  </sheetData>
  <sheetProtection/>
  <mergeCells count="2">
    <mergeCell ref="A2:D2"/>
    <mergeCell ref="C3:D3"/>
  </mergeCells>
  <dataValidations count="1">
    <dataValidation type="whole" allowBlank="1" showInputMessage="1" showErrorMessage="1" error="请输入整数！" sqref="D6">
      <formula1>-100000000</formula1>
      <formula2>100000000</formula2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O375"/>
  <sheetViews>
    <sheetView workbookViewId="0" topLeftCell="A1">
      <selection activeCell="K11" sqref="K11"/>
    </sheetView>
  </sheetViews>
  <sheetFormatPr defaultColWidth="9.16015625" defaultRowHeight="12.75" customHeight="1"/>
  <cols>
    <col min="1" max="1" width="59.5" style="14" customWidth="1"/>
    <col min="2" max="2" width="26.16015625" style="38" customWidth="1"/>
    <col min="3" max="193" width="6.66015625" style="11" customWidth="1"/>
    <col min="194" max="249" width="9.16015625" style="11" customWidth="1"/>
    <col min="250" max="16384" width="9.16015625" style="11" customWidth="1"/>
  </cols>
  <sheetData>
    <row r="1" ht="20.25" customHeight="1"/>
    <row r="2" spans="1:193" ht="32.25" customHeight="1">
      <c r="A2" s="39" t="s">
        <v>1202</v>
      </c>
      <c r="B2" s="3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</row>
    <row r="3" spans="1:193" ht="11.25" customHeight="1">
      <c r="A3" s="20"/>
      <c r="B3" s="2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</row>
    <row r="4" spans="1:193" ht="17.25" customHeight="1">
      <c r="A4" s="40"/>
      <c r="B4" s="41" t="s">
        <v>1069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</row>
    <row r="5" spans="1:193" s="37" customFormat="1" ht="28.5" customHeight="1">
      <c r="A5" s="24" t="s">
        <v>1203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</row>
    <row r="6" spans="1:249" s="37" customFormat="1" ht="25.5" customHeight="1">
      <c r="A6" s="27" t="s">
        <v>1129</v>
      </c>
      <c r="B6" s="28" t="s">
        <v>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IO6" s="46"/>
    </row>
    <row r="7" spans="1:249" ht="21" customHeight="1">
      <c r="A7" s="43">
        <v>0</v>
      </c>
      <c r="B7" s="44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IO7" s="47"/>
    </row>
    <row r="8" spans="1:249" ht="21" customHeight="1">
      <c r="A8" s="43"/>
      <c r="B8" s="4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IO8" s="47"/>
    </row>
    <row r="9" spans="1:249" ht="21" customHeight="1">
      <c r="A9" s="43"/>
      <c r="B9" s="4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IO9" s="47"/>
    </row>
    <row r="10" spans="1:249" ht="21" customHeight="1">
      <c r="A10" s="43"/>
      <c r="B10" s="4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IO10" s="47"/>
    </row>
    <row r="11" spans="1:249" ht="21" customHeight="1">
      <c r="A11" s="43"/>
      <c r="B11" s="4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IO11" s="47"/>
    </row>
    <row r="12" spans="1:249" ht="21" customHeight="1">
      <c r="A12" s="43"/>
      <c r="B12" s="4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IO12" s="47"/>
    </row>
    <row r="13" spans="1:249" ht="21" customHeight="1">
      <c r="A13" s="43"/>
      <c r="B13" s="4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IO13" s="47"/>
    </row>
    <row r="14" spans="1:249" ht="21" customHeight="1">
      <c r="A14" s="43"/>
      <c r="B14" s="45"/>
      <c r="IO14" s="47"/>
    </row>
    <row r="15" spans="1:249" ht="21" customHeight="1">
      <c r="A15" s="43"/>
      <c r="B15" s="45"/>
      <c r="IO15" s="47"/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spans="1:3" ht="21" customHeight="1">
      <c r="A127" s="48"/>
      <c r="B127" s="49"/>
      <c r="C127" s="50"/>
    </row>
    <row r="128" spans="1:3" ht="21" customHeight="1">
      <c r="A128" s="48"/>
      <c r="B128" s="49"/>
      <c r="C128" s="50"/>
    </row>
    <row r="129" spans="1:3" ht="21" customHeight="1">
      <c r="A129" s="48"/>
      <c r="B129" s="49"/>
      <c r="C129" s="50"/>
    </row>
    <row r="130" spans="1:3" ht="21" customHeight="1">
      <c r="A130" s="48"/>
      <c r="B130" s="49"/>
      <c r="C130" s="50"/>
    </row>
    <row r="131" spans="1:3" ht="21" customHeight="1">
      <c r="A131" s="48"/>
      <c r="B131" s="49"/>
      <c r="C131" s="50"/>
    </row>
    <row r="132" spans="1:3" ht="21" customHeight="1">
      <c r="A132" s="48"/>
      <c r="B132" s="49"/>
      <c r="C132" s="50"/>
    </row>
    <row r="133" spans="1:3" ht="21" customHeight="1">
      <c r="A133" s="48"/>
      <c r="B133" s="49"/>
      <c r="C133" s="50"/>
    </row>
    <row r="134" spans="1:3" ht="21" customHeight="1">
      <c r="A134" s="48"/>
      <c r="B134" s="49"/>
      <c r="C134" s="50"/>
    </row>
    <row r="135" spans="1:3" ht="21" customHeight="1">
      <c r="A135" s="48"/>
      <c r="B135" s="49"/>
      <c r="C135" s="50"/>
    </row>
    <row r="136" spans="1:3" ht="21" customHeight="1">
      <c r="A136" s="48"/>
      <c r="B136" s="49"/>
      <c r="C136" s="50"/>
    </row>
    <row r="137" spans="1:3" ht="21" customHeight="1">
      <c r="A137" s="48"/>
      <c r="B137" s="49"/>
      <c r="C137" s="50"/>
    </row>
    <row r="138" spans="1:3" ht="21" customHeight="1">
      <c r="A138" s="48"/>
      <c r="B138" s="49"/>
      <c r="C138" s="50"/>
    </row>
    <row r="139" spans="1:3" ht="21" customHeight="1">
      <c r="A139" s="48"/>
      <c r="B139" s="49"/>
      <c r="C139" s="50"/>
    </row>
    <row r="140" spans="1:3" ht="21" customHeight="1">
      <c r="A140" s="48"/>
      <c r="B140" s="49"/>
      <c r="C140" s="50"/>
    </row>
    <row r="141" spans="1:3" ht="21" customHeight="1">
      <c r="A141" s="48"/>
      <c r="B141" s="49"/>
      <c r="C141" s="50"/>
    </row>
    <row r="142" spans="1:3" ht="21" customHeight="1">
      <c r="A142" s="48"/>
      <c r="B142" s="49"/>
      <c r="C142" s="50"/>
    </row>
    <row r="143" spans="1:3" ht="21" customHeight="1">
      <c r="A143" s="48"/>
      <c r="B143" s="49"/>
      <c r="C143" s="50"/>
    </row>
    <row r="144" spans="1:3" ht="21" customHeight="1">
      <c r="A144" s="48"/>
      <c r="B144" s="49"/>
      <c r="C144" s="50"/>
    </row>
    <row r="145" spans="1:3" ht="21" customHeight="1">
      <c r="A145" s="48"/>
      <c r="B145" s="49"/>
      <c r="C145" s="50"/>
    </row>
    <row r="146" spans="1:3" ht="21" customHeight="1">
      <c r="A146" s="48"/>
      <c r="B146" s="49"/>
      <c r="C146" s="50"/>
    </row>
    <row r="147" spans="1:3" ht="21" customHeight="1">
      <c r="A147" s="48"/>
      <c r="B147" s="49"/>
      <c r="C147" s="50"/>
    </row>
    <row r="148" spans="1:3" ht="21" customHeight="1">
      <c r="A148" s="48"/>
      <c r="B148" s="49"/>
      <c r="C148" s="50"/>
    </row>
    <row r="149" spans="1:3" ht="21" customHeight="1">
      <c r="A149" s="48"/>
      <c r="B149" s="49"/>
      <c r="C149" s="50"/>
    </row>
    <row r="150" spans="1:3" ht="21" customHeight="1">
      <c r="A150" s="48"/>
      <c r="B150" s="49"/>
      <c r="C150" s="50"/>
    </row>
    <row r="151" spans="1:3" ht="21" customHeight="1">
      <c r="A151" s="48"/>
      <c r="B151" s="49"/>
      <c r="C151" s="50"/>
    </row>
    <row r="152" spans="1:3" ht="21" customHeight="1">
      <c r="A152" s="48"/>
      <c r="B152" s="49"/>
      <c r="C152" s="50"/>
    </row>
    <row r="153" spans="1:3" ht="21" customHeight="1">
      <c r="A153" s="48"/>
      <c r="B153" s="49"/>
      <c r="C153" s="50"/>
    </row>
    <row r="154" spans="1:3" ht="21" customHeight="1">
      <c r="A154" s="48"/>
      <c r="B154" s="49"/>
      <c r="C154" s="50"/>
    </row>
    <row r="155" spans="1:3" ht="21" customHeight="1">
      <c r="A155" s="48"/>
      <c r="B155" s="49"/>
      <c r="C155" s="50"/>
    </row>
    <row r="156" spans="1:3" ht="21" customHeight="1">
      <c r="A156" s="48"/>
      <c r="B156" s="49"/>
      <c r="C156" s="50"/>
    </row>
    <row r="157" spans="1:3" ht="21" customHeight="1">
      <c r="A157" s="48"/>
      <c r="B157" s="49"/>
      <c r="C157" s="50"/>
    </row>
    <row r="158" spans="1:3" ht="21" customHeight="1">
      <c r="A158" s="48"/>
      <c r="B158" s="49"/>
      <c r="C158" s="50"/>
    </row>
    <row r="159" spans="1:3" ht="21" customHeight="1">
      <c r="A159" s="48"/>
      <c r="B159" s="49"/>
      <c r="C159" s="50"/>
    </row>
    <row r="160" spans="1:3" ht="21" customHeight="1">
      <c r="A160" s="48"/>
      <c r="B160" s="49"/>
      <c r="C160" s="50"/>
    </row>
    <row r="161" spans="1:3" ht="21" customHeight="1">
      <c r="A161" s="48"/>
      <c r="B161" s="49"/>
      <c r="C161" s="50"/>
    </row>
    <row r="162" spans="1:3" ht="21" customHeight="1">
      <c r="A162" s="48"/>
      <c r="B162" s="49"/>
      <c r="C162" s="50"/>
    </row>
    <row r="163" spans="1:3" ht="21" customHeight="1">
      <c r="A163" s="48"/>
      <c r="B163" s="49"/>
      <c r="C163" s="50"/>
    </row>
    <row r="164" spans="1:3" ht="21" customHeight="1">
      <c r="A164" s="48"/>
      <c r="B164" s="49"/>
      <c r="C164" s="50"/>
    </row>
    <row r="165" spans="1:3" ht="21" customHeight="1">
      <c r="A165" s="48"/>
      <c r="B165" s="49"/>
      <c r="C165" s="50"/>
    </row>
    <row r="166" spans="1:3" ht="21" customHeight="1">
      <c r="A166" s="48"/>
      <c r="B166" s="49"/>
      <c r="C166" s="50"/>
    </row>
    <row r="167" spans="1:3" ht="21" customHeight="1">
      <c r="A167" s="48"/>
      <c r="B167" s="49"/>
      <c r="C167" s="50"/>
    </row>
    <row r="168" spans="1:3" ht="21" customHeight="1">
      <c r="A168" s="48"/>
      <c r="B168" s="49"/>
      <c r="C168" s="50"/>
    </row>
    <row r="169" spans="1:3" ht="21" customHeight="1">
      <c r="A169" s="48"/>
      <c r="B169" s="49"/>
      <c r="C169" s="50"/>
    </row>
    <row r="170" spans="1:3" ht="21" customHeight="1">
      <c r="A170" s="48"/>
      <c r="B170" s="49"/>
      <c r="C170" s="50"/>
    </row>
    <row r="171" spans="1:3" ht="21" customHeight="1">
      <c r="A171" s="48"/>
      <c r="B171" s="49"/>
      <c r="C171" s="50"/>
    </row>
    <row r="172" spans="1:3" ht="21" customHeight="1">
      <c r="A172" s="48"/>
      <c r="B172" s="49"/>
      <c r="C172" s="50"/>
    </row>
    <row r="173" spans="1:3" ht="21" customHeight="1">
      <c r="A173" s="48"/>
      <c r="B173" s="49"/>
      <c r="C173" s="50"/>
    </row>
    <row r="174" spans="1:3" ht="21" customHeight="1">
      <c r="A174" s="48"/>
      <c r="B174" s="49"/>
      <c r="C174" s="50"/>
    </row>
    <row r="175" spans="1:3" ht="21" customHeight="1">
      <c r="A175" s="48"/>
      <c r="B175" s="49"/>
      <c r="C175" s="50"/>
    </row>
    <row r="176" spans="1:3" ht="21" customHeight="1">
      <c r="A176" s="48"/>
      <c r="B176" s="49"/>
      <c r="C176" s="50"/>
    </row>
    <row r="177" spans="1:3" ht="21" customHeight="1">
      <c r="A177" s="48"/>
      <c r="B177" s="49"/>
      <c r="C177" s="50"/>
    </row>
    <row r="178" spans="1:3" ht="21" customHeight="1">
      <c r="A178" s="48"/>
      <c r="B178" s="49"/>
      <c r="C178" s="50"/>
    </row>
    <row r="179" spans="1:3" ht="21" customHeight="1">
      <c r="A179" s="48"/>
      <c r="B179" s="49"/>
      <c r="C179" s="50"/>
    </row>
    <row r="180" spans="1:3" ht="21" customHeight="1">
      <c r="A180" s="48"/>
      <c r="B180" s="49"/>
      <c r="C180" s="50"/>
    </row>
    <row r="181" spans="1:3" ht="21" customHeight="1">
      <c r="A181" s="48"/>
      <c r="B181" s="49"/>
      <c r="C181" s="50"/>
    </row>
    <row r="182" spans="1:3" ht="21" customHeight="1">
      <c r="A182" s="48"/>
      <c r="B182" s="49"/>
      <c r="C182" s="50"/>
    </row>
    <row r="183" spans="1:3" ht="21" customHeight="1">
      <c r="A183" s="48"/>
      <c r="B183" s="49"/>
      <c r="C183" s="50"/>
    </row>
    <row r="184" spans="1:3" ht="21" customHeight="1">
      <c r="A184" s="48"/>
      <c r="B184" s="49"/>
      <c r="C184" s="50"/>
    </row>
    <row r="185" spans="1:3" ht="21" customHeight="1">
      <c r="A185" s="48"/>
      <c r="B185" s="49"/>
      <c r="C185" s="50"/>
    </row>
    <row r="186" spans="1:3" ht="21" customHeight="1">
      <c r="A186" s="48"/>
      <c r="B186" s="49"/>
      <c r="C186" s="50"/>
    </row>
    <row r="187" spans="1:3" ht="21" customHeight="1">
      <c r="A187" s="48"/>
      <c r="B187" s="49"/>
      <c r="C187" s="50"/>
    </row>
    <row r="188" spans="1:3" ht="21" customHeight="1">
      <c r="A188" s="48"/>
      <c r="B188" s="49"/>
      <c r="C188" s="50"/>
    </row>
    <row r="189" spans="1:3" ht="21" customHeight="1">
      <c r="A189" s="48"/>
      <c r="B189" s="49"/>
      <c r="C189" s="50"/>
    </row>
    <row r="190" spans="1:3" ht="21" customHeight="1">
      <c r="A190" s="48"/>
      <c r="B190" s="49"/>
      <c r="C190" s="50"/>
    </row>
    <row r="191" spans="1:3" ht="21" customHeight="1">
      <c r="A191" s="48"/>
      <c r="B191" s="49"/>
      <c r="C191" s="50"/>
    </row>
    <row r="192" spans="1:3" ht="21" customHeight="1">
      <c r="A192" s="48"/>
      <c r="B192" s="49"/>
      <c r="C192" s="50"/>
    </row>
    <row r="193" spans="1:3" ht="21" customHeight="1">
      <c r="A193" s="48"/>
      <c r="B193" s="49"/>
      <c r="C193" s="50"/>
    </row>
    <row r="194" spans="1:3" ht="21" customHeight="1">
      <c r="A194" s="48"/>
      <c r="B194" s="49"/>
      <c r="C194" s="50"/>
    </row>
    <row r="195" spans="1:3" ht="21" customHeight="1">
      <c r="A195" s="48"/>
      <c r="B195" s="49"/>
      <c r="C195" s="50"/>
    </row>
    <row r="196" spans="1:3" ht="21" customHeight="1">
      <c r="A196" s="48"/>
      <c r="B196" s="49"/>
      <c r="C196" s="50"/>
    </row>
    <row r="197" spans="1:3" ht="21" customHeight="1">
      <c r="A197" s="48"/>
      <c r="B197" s="49"/>
      <c r="C197" s="50"/>
    </row>
    <row r="198" spans="1:3" ht="21" customHeight="1">
      <c r="A198" s="48"/>
      <c r="B198" s="49"/>
      <c r="C198" s="50"/>
    </row>
    <row r="199" spans="1:3" ht="21" customHeight="1">
      <c r="A199" s="48"/>
      <c r="B199" s="49"/>
      <c r="C199" s="50"/>
    </row>
    <row r="200" spans="1:3" ht="21" customHeight="1">
      <c r="A200" s="48"/>
      <c r="B200" s="49"/>
      <c r="C200" s="50"/>
    </row>
    <row r="201" spans="1:3" ht="21" customHeight="1">
      <c r="A201" s="48"/>
      <c r="B201" s="49"/>
      <c r="C201" s="50"/>
    </row>
    <row r="202" spans="1:3" ht="21" customHeight="1">
      <c r="A202" s="48"/>
      <c r="B202" s="49"/>
      <c r="C202" s="50"/>
    </row>
    <row r="203" spans="1:3" ht="21" customHeight="1">
      <c r="A203" s="48"/>
      <c r="B203" s="49"/>
      <c r="C203" s="50"/>
    </row>
    <row r="204" spans="1:3" ht="21" customHeight="1">
      <c r="A204" s="48"/>
      <c r="B204" s="49"/>
      <c r="C204" s="50"/>
    </row>
    <row r="205" spans="1:3" ht="21" customHeight="1">
      <c r="A205" s="48"/>
      <c r="B205" s="49"/>
      <c r="C205" s="50"/>
    </row>
    <row r="206" spans="1:3" ht="21" customHeight="1">
      <c r="A206" s="48"/>
      <c r="B206" s="49"/>
      <c r="C206" s="50"/>
    </row>
    <row r="207" spans="1:3" ht="21" customHeight="1">
      <c r="A207" s="48"/>
      <c r="B207" s="49"/>
      <c r="C207" s="50"/>
    </row>
    <row r="208" spans="1:3" ht="21" customHeight="1">
      <c r="A208" s="48"/>
      <c r="B208" s="49"/>
      <c r="C208" s="50"/>
    </row>
    <row r="209" spans="1:3" ht="21" customHeight="1">
      <c r="A209" s="48"/>
      <c r="B209" s="49"/>
      <c r="C209" s="50"/>
    </row>
    <row r="210" spans="1:3" ht="21" customHeight="1">
      <c r="A210" s="48"/>
      <c r="B210" s="49"/>
      <c r="C210" s="50"/>
    </row>
    <row r="211" spans="1:3" ht="21" customHeight="1">
      <c r="A211" s="48"/>
      <c r="B211" s="49"/>
      <c r="C211" s="50"/>
    </row>
    <row r="212" spans="1:3" ht="21" customHeight="1">
      <c r="A212" s="48"/>
      <c r="B212" s="49"/>
      <c r="C212" s="50"/>
    </row>
    <row r="213" spans="1:3" ht="21" customHeight="1">
      <c r="A213" s="48"/>
      <c r="B213" s="49"/>
      <c r="C213" s="50"/>
    </row>
    <row r="214" spans="1:3" ht="21" customHeight="1">
      <c r="A214" s="48"/>
      <c r="B214" s="49"/>
      <c r="C214" s="50"/>
    </row>
    <row r="215" spans="1:3" ht="21" customHeight="1">
      <c r="A215" s="48"/>
      <c r="B215" s="49"/>
      <c r="C215" s="50"/>
    </row>
    <row r="216" spans="1:3" ht="21" customHeight="1">
      <c r="A216" s="48"/>
      <c r="B216" s="49"/>
      <c r="C216" s="50"/>
    </row>
    <row r="217" spans="1:3" ht="21" customHeight="1">
      <c r="A217" s="48"/>
      <c r="B217" s="49"/>
      <c r="C217" s="50"/>
    </row>
    <row r="218" spans="1:3" ht="21" customHeight="1">
      <c r="A218" s="48"/>
      <c r="B218" s="49"/>
      <c r="C218" s="50"/>
    </row>
    <row r="219" spans="1:3" ht="21" customHeight="1">
      <c r="A219" s="48"/>
      <c r="B219" s="49"/>
      <c r="C219" s="50"/>
    </row>
    <row r="220" spans="1:3" ht="21" customHeight="1">
      <c r="A220" s="48"/>
      <c r="B220" s="49"/>
      <c r="C220" s="50"/>
    </row>
    <row r="221" spans="1:3" ht="21" customHeight="1">
      <c r="A221" s="48"/>
      <c r="B221" s="49"/>
      <c r="C221" s="50"/>
    </row>
    <row r="222" spans="1:3" ht="21" customHeight="1">
      <c r="A222" s="48"/>
      <c r="B222" s="49"/>
      <c r="C222" s="50"/>
    </row>
    <row r="223" spans="1:3" ht="21" customHeight="1">
      <c r="A223" s="48"/>
      <c r="B223" s="49"/>
      <c r="C223" s="50"/>
    </row>
    <row r="224" spans="1:3" ht="21" customHeight="1">
      <c r="A224" s="48"/>
      <c r="B224" s="49"/>
      <c r="C224" s="50"/>
    </row>
    <row r="225" spans="1:3" ht="21" customHeight="1">
      <c r="A225" s="48"/>
      <c r="B225" s="49"/>
      <c r="C225" s="50"/>
    </row>
    <row r="226" spans="1:3" ht="21" customHeight="1">
      <c r="A226" s="48"/>
      <c r="B226" s="49"/>
      <c r="C226" s="50"/>
    </row>
    <row r="227" spans="1:3" ht="21" customHeight="1">
      <c r="A227" s="48"/>
      <c r="B227" s="49"/>
      <c r="C227" s="50"/>
    </row>
    <row r="228" spans="1:3" ht="21" customHeight="1">
      <c r="A228" s="48"/>
      <c r="B228" s="49"/>
      <c r="C228" s="50"/>
    </row>
    <row r="229" spans="1:3" ht="21" customHeight="1">
      <c r="A229" s="48"/>
      <c r="B229" s="49"/>
      <c r="C229" s="50"/>
    </row>
    <row r="230" spans="1:3" ht="21" customHeight="1">
      <c r="A230" s="48"/>
      <c r="B230" s="49"/>
      <c r="C230" s="50"/>
    </row>
    <row r="231" spans="1:3" ht="21" customHeight="1">
      <c r="A231" s="48"/>
      <c r="B231" s="49"/>
      <c r="C231" s="50"/>
    </row>
    <row r="232" spans="1:3" ht="21" customHeight="1">
      <c r="A232" s="48"/>
      <c r="B232" s="49"/>
      <c r="C232" s="50"/>
    </row>
    <row r="233" spans="1:3" ht="21" customHeight="1">
      <c r="A233" s="48"/>
      <c r="B233" s="49"/>
      <c r="C233" s="50"/>
    </row>
    <row r="234" spans="1:3" ht="21" customHeight="1">
      <c r="A234" s="48"/>
      <c r="B234" s="49"/>
      <c r="C234" s="50"/>
    </row>
    <row r="235" spans="1:3" ht="21" customHeight="1">
      <c r="A235" s="48"/>
      <c r="B235" s="49"/>
      <c r="C235" s="50"/>
    </row>
    <row r="236" spans="1:3" ht="21" customHeight="1">
      <c r="A236" s="48"/>
      <c r="B236" s="49"/>
      <c r="C236" s="50"/>
    </row>
    <row r="237" spans="1:3" ht="21" customHeight="1">
      <c r="A237" s="48"/>
      <c r="B237" s="49"/>
      <c r="C237" s="50"/>
    </row>
    <row r="238" spans="1:3" ht="21" customHeight="1">
      <c r="A238" s="48"/>
      <c r="B238" s="49"/>
      <c r="C238" s="50"/>
    </row>
    <row r="239" spans="1:3" ht="21" customHeight="1">
      <c r="A239" s="48"/>
      <c r="B239" s="49"/>
      <c r="C239" s="50"/>
    </row>
    <row r="240" spans="1:3" ht="21" customHeight="1">
      <c r="A240" s="48"/>
      <c r="B240" s="49"/>
      <c r="C240" s="50"/>
    </row>
    <row r="241" spans="1:3" ht="21" customHeight="1">
      <c r="A241" s="48"/>
      <c r="B241" s="49"/>
      <c r="C241" s="50"/>
    </row>
    <row r="242" spans="1:3" ht="21" customHeight="1">
      <c r="A242" s="48"/>
      <c r="B242" s="49"/>
      <c r="C242" s="50"/>
    </row>
    <row r="243" spans="1:3" ht="21" customHeight="1">
      <c r="A243" s="48"/>
      <c r="B243" s="49"/>
      <c r="C243" s="50"/>
    </row>
    <row r="244" spans="1:3" ht="21" customHeight="1">
      <c r="A244" s="48"/>
      <c r="B244" s="49"/>
      <c r="C244" s="50"/>
    </row>
    <row r="245" spans="1:3" ht="21" customHeight="1">
      <c r="A245" s="48"/>
      <c r="B245" s="49"/>
      <c r="C245" s="50"/>
    </row>
    <row r="246" spans="1:3" ht="21" customHeight="1">
      <c r="A246" s="48"/>
      <c r="B246" s="49"/>
      <c r="C246" s="50"/>
    </row>
    <row r="247" spans="1:3" ht="21" customHeight="1">
      <c r="A247" s="48"/>
      <c r="B247" s="49"/>
      <c r="C247" s="50"/>
    </row>
    <row r="248" spans="1:3" ht="21" customHeight="1">
      <c r="A248" s="48"/>
      <c r="B248" s="49"/>
      <c r="C248" s="50"/>
    </row>
    <row r="249" spans="1:3" ht="21" customHeight="1">
      <c r="A249" s="48"/>
      <c r="B249" s="49"/>
      <c r="C249" s="50"/>
    </row>
    <row r="250" spans="1:3" ht="21" customHeight="1">
      <c r="A250" s="48"/>
      <c r="B250" s="49"/>
      <c r="C250" s="50"/>
    </row>
    <row r="251" spans="1:3" ht="21" customHeight="1">
      <c r="A251" s="48"/>
      <c r="B251" s="49"/>
      <c r="C251" s="50"/>
    </row>
    <row r="252" spans="1:3" ht="21" customHeight="1">
      <c r="A252" s="48"/>
      <c r="B252" s="49"/>
      <c r="C252" s="50"/>
    </row>
    <row r="253" spans="1:3" ht="21" customHeight="1">
      <c r="A253" s="48"/>
      <c r="B253" s="49"/>
      <c r="C253" s="50"/>
    </row>
    <row r="254" spans="1:3" ht="21" customHeight="1">
      <c r="A254" s="48"/>
      <c r="B254" s="49"/>
      <c r="C254" s="50"/>
    </row>
    <row r="255" spans="1:3" ht="21" customHeight="1">
      <c r="A255" s="48"/>
      <c r="B255" s="49"/>
      <c r="C255" s="50"/>
    </row>
    <row r="256" spans="1:3" ht="21" customHeight="1">
      <c r="A256" s="48"/>
      <c r="B256" s="49"/>
      <c r="C256" s="50"/>
    </row>
    <row r="257" spans="1:3" ht="21" customHeight="1">
      <c r="A257" s="48"/>
      <c r="B257" s="49"/>
      <c r="C257" s="50"/>
    </row>
    <row r="258" spans="1:3" ht="21" customHeight="1">
      <c r="A258" s="48"/>
      <c r="B258" s="49"/>
      <c r="C258" s="50"/>
    </row>
    <row r="259" spans="1:3" ht="21" customHeight="1">
      <c r="A259" s="48"/>
      <c r="B259" s="49"/>
      <c r="C259" s="50"/>
    </row>
    <row r="260" spans="1:3" ht="21" customHeight="1">
      <c r="A260" s="48"/>
      <c r="B260" s="49"/>
      <c r="C260" s="50"/>
    </row>
    <row r="261" spans="1:3" ht="21" customHeight="1">
      <c r="A261" s="48"/>
      <c r="B261" s="49"/>
      <c r="C261" s="50"/>
    </row>
    <row r="262" spans="1:3" ht="21" customHeight="1">
      <c r="A262" s="48"/>
      <c r="B262" s="49"/>
      <c r="C262" s="50"/>
    </row>
    <row r="263" spans="1:3" ht="21" customHeight="1">
      <c r="A263" s="48"/>
      <c r="B263" s="49"/>
      <c r="C263" s="50"/>
    </row>
    <row r="264" spans="1:3" ht="21" customHeight="1">
      <c r="A264" s="48"/>
      <c r="B264" s="49"/>
      <c r="C264" s="50"/>
    </row>
    <row r="265" spans="1:3" ht="21" customHeight="1">
      <c r="A265" s="48"/>
      <c r="B265" s="49"/>
      <c r="C265" s="50"/>
    </row>
    <row r="266" spans="1:3" ht="21" customHeight="1">
      <c r="A266" s="48"/>
      <c r="B266" s="49"/>
      <c r="C266" s="50"/>
    </row>
    <row r="267" spans="1:3" ht="21" customHeight="1">
      <c r="A267" s="48"/>
      <c r="B267" s="49"/>
      <c r="C267" s="50"/>
    </row>
    <row r="268" spans="1:3" ht="21" customHeight="1">
      <c r="A268" s="48"/>
      <c r="B268" s="49"/>
      <c r="C268" s="50"/>
    </row>
    <row r="269" spans="1:3" ht="21" customHeight="1">
      <c r="A269" s="48"/>
      <c r="B269" s="49"/>
      <c r="C269" s="50"/>
    </row>
    <row r="270" spans="1:3" ht="21" customHeight="1">
      <c r="A270" s="48"/>
      <c r="B270" s="49"/>
      <c r="C270" s="50"/>
    </row>
    <row r="271" spans="1:3" ht="21" customHeight="1">
      <c r="A271" s="48"/>
      <c r="B271" s="49"/>
      <c r="C271" s="50"/>
    </row>
    <row r="272" spans="1:3" ht="21" customHeight="1">
      <c r="A272" s="48"/>
      <c r="B272" s="49"/>
      <c r="C272" s="50"/>
    </row>
    <row r="273" spans="1:3" ht="21" customHeight="1">
      <c r="A273" s="48"/>
      <c r="B273" s="49"/>
      <c r="C273" s="50"/>
    </row>
    <row r="274" spans="1:3" ht="21" customHeight="1">
      <c r="A274" s="48"/>
      <c r="B274" s="49"/>
      <c r="C274" s="50"/>
    </row>
    <row r="275" spans="1:3" ht="21" customHeight="1">
      <c r="A275" s="48"/>
      <c r="B275" s="49"/>
      <c r="C275" s="50"/>
    </row>
    <row r="276" spans="1:3" ht="21" customHeight="1">
      <c r="A276" s="48"/>
      <c r="B276" s="49"/>
      <c r="C276" s="50"/>
    </row>
    <row r="277" spans="1:3" ht="21" customHeight="1">
      <c r="A277" s="48"/>
      <c r="B277" s="49"/>
      <c r="C277" s="50"/>
    </row>
    <row r="278" spans="1:3" ht="21" customHeight="1">
      <c r="A278" s="48"/>
      <c r="B278" s="49"/>
      <c r="C278" s="50"/>
    </row>
    <row r="279" spans="1:3" ht="21" customHeight="1">
      <c r="A279" s="48"/>
      <c r="B279" s="49"/>
      <c r="C279" s="50"/>
    </row>
    <row r="280" spans="1:3" ht="21" customHeight="1">
      <c r="A280" s="48"/>
      <c r="B280" s="49"/>
      <c r="C280" s="50"/>
    </row>
    <row r="281" spans="1:3" ht="21" customHeight="1">
      <c r="A281" s="48"/>
      <c r="B281" s="49"/>
      <c r="C281" s="50"/>
    </row>
    <row r="282" spans="1:3" ht="21" customHeight="1">
      <c r="A282" s="48"/>
      <c r="B282" s="49"/>
      <c r="C282" s="50"/>
    </row>
    <row r="283" spans="1:3" ht="21" customHeight="1">
      <c r="A283" s="48"/>
      <c r="B283" s="49"/>
      <c r="C283" s="50"/>
    </row>
    <row r="284" spans="1:3" ht="21" customHeight="1">
      <c r="A284" s="48"/>
      <c r="B284" s="49"/>
      <c r="C284" s="50"/>
    </row>
    <row r="285" spans="1:3" ht="21" customHeight="1">
      <c r="A285" s="48"/>
      <c r="B285" s="49"/>
      <c r="C285" s="50"/>
    </row>
    <row r="286" spans="1:3" ht="21" customHeight="1">
      <c r="A286" s="48"/>
      <c r="B286" s="49"/>
      <c r="C286" s="50"/>
    </row>
    <row r="287" spans="1:3" ht="21" customHeight="1">
      <c r="A287" s="48"/>
      <c r="B287" s="49"/>
      <c r="C287" s="50"/>
    </row>
    <row r="288" spans="1:3" ht="21" customHeight="1">
      <c r="A288" s="48"/>
      <c r="B288" s="49"/>
      <c r="C288" s="50"/>
    </row>
    <row r="289" spans="1:3" ht="21" customHeight="1">
      <c r="A289" s="48"/>
      <c r="B289" s="49"/>
      <c r="C289" s="50"/>
    </row>
    <row r="290" spans="1:3" ht="21" customHeight="1">
      <c r="A290" s="48"/>
      <c r="B290" s="49"/>
      <c r="C290" s="50"/>
    </row>
    <row r="291" spans="1:3" ht="21" customHeight="1">
      <c r="A291" s="48"/>
      <c r="B291" s="49"/>
      <c r="C291" s="50"/>
    </row>
    <row r="292" spans="1:3" ht="21" customHeight="1">
      <c r="A292" s="48"/>
      <c r="B292" s="49"/>
      <c r="C292" s="50"/>
    </row>
    <row r="293" spans="1:3" ht="21" customHeight="1">
      <c r="A293" s="48"/>
      <c r="B293" s="49"/>
      <c r="C293" s="50"/>
    </row>
    <row r="294" spans="1:3" ht="21" customHeight="1">
      <c r="A294" s="48"/>
      <c r="B294" s="49"/>
      <c r="C294" s="50"/>
    </row>
    <row r="295" spans="1:3" ht="21" customHeight="1">
      <c r="A295" s="48"/>
      <c r="B295" s="49"/>
      <c r="C295" s="50"/>
    </row>
    <row r="296" spans="1:3" ht="21" customHeight="1">
      <c r="A296" s="48"/>
      <c r="B296" s="49"/>
      <c r="C296" s="50"/>
    </row>
    <row r="297" spans="1:3" ht="21" customHeight="1">
      <c r="A297" s="48"/>
      <c r="B297" s="49"/>
      <c r="C297" s="50"/>
    </row>
    <row r="298" spans="1:3" ht="21" customHeight="1">
      <c r="A298" s="48"/>
      <c r="B298" s="49"/>
      <c r="C298" s="50"/>
    </row>
    <row r="299" spans="1:3" ht="21" customHeight="1">
      <c r="A299" s="48"/>
      <c r="B299" s="49"/>
      <c r="C299" s="50"/>
    </row>
    <row r="300" spans="1:3" ht="21" customHeight="1">
      <c r="A300" s="48"/>
      <c r="B300" s="49"/>
      <c r="C300" s="50"/>
    </row>
    <row r="301" spans="1:3" ht="21" customHeight="1">
      <c r="A301" s="48"/>
      <c r="B301" s="49"/>
      <c r="C301" s="50"/>
    </row>
    <row r="302" spans="1:3" ht="21" customHeight="1">
      <c r="A302" s="48"/>
      <c r="B302" s="49"/>
      <c r="C302" s="50"/>
    </row>
    <row r="303" spans="1:3" ht="21" customHeight="1">
      <c r="A303" s="48"/>
      <c r="B303" s="49"/>
      <c r="C303" s="50"/>
    </row>
    <row r="304" spans="1:3" ht="21" customHeight="1">
      <c r="A304" s="48"/>
      <c r="B304" s="49"/>
      <c r="C304" s="50"/>
    </row>
    <row r="305" spans="1:3" ht="21" customHeight="1">
      <c r="A305" s="48"/>
      <c r="B305" s="49"/>
      <c r="C305" s="50"/>
    </row>
    <row r="306" spans="1:3" ht="21" customHeight="1">
      <c r="A306" s="48"/>
      <c r="B306" s="49"/>
      <c r="C306" s="50"/>
    </row>
    <row r="307" spans="1:3" ht="21" customHeight="1">
      <c r="A307" s="48"/>
      <c r="B307" s="49"/>
      <c r="C307" s="50"/>
    </row>
    <row r="308" spans="1:3" ht="21" customHeight="1">
      <c r="A308" s="48"/>
      <c r="B308" s="49"/>
      <c r="C308" s="50"/>
    </row>
    <row r="309" spans="1:3" ht="21" customHeight="1">
      <c r="A309" s="48"/>
      <c r="B309" s="49"/>
      <c r="C309" s="50"/>
    </row>
    <row r="310" spans="1:3" ht="21" customHeight="1">
      <c r="A310" s="48"/>
      <c r="B310" s="49"/>
      <c r="C310" s="50"/>
    </row>
    <row r="311" spans="1:3" ht="21" customHeight="1">
      <c r="A311" s="48"/>
      <c r="B311" s="49"/>
      <c r="C311" s="50"/>
    </row>
    <row r="312" spans="1:3" ht="21" customHeight="1">
      <c r="A312" s="48"/>
      <c r="B312" s="49"/>
      <c r="C312" s="50"/>
    </row>
    <row r="313" spans="1:3" ht="21" customHeight="1">
      <c r="A313" s="48"/>
      <c r="B313" s="49"/>
      <c r="C313" s="50"/>
    </row>
    <row r="314" spans="1:3" ht="21" customHeight="1">
      <c r="A314" s="48"/>
      <c r="B314" s="49"/>
      <c r="C314" s="50"/>
    </row>
    <row r="315" spans="1:3" ht="21" customHeight="1">
      <c r="A315" s="48"/>
      <c r="B315" s="49"/>
      <c r="C315" s="50"/>
    </row>
    <row r="316" spans="1:3" ht="21" customHeight="1">
      <c r="A316" s="48"/>
      <c r="B316" s="49"/>
      <c r="C316" s="50"/>
    </row>
    <row r="317" spans="1:3" ht="21" customHeight="1">
      <c r="A317" s="48"/>
      <c r="B317" s="49"/>
      <c r="C317" s="50"/>
    </row>
    <row r="318" spans="1:3" ht="21" customHeight="1">
      <c r="A318" s="48"/>
      <c r="B318" s="49"/>
      <c r="C318" s="50"/>
    </row>
    <row r="319" spans="1:3" ht="21" customHeight="1">
      <c r="A319" s="48"/>
      <c r="B319" s="49"/>
      <c r="C319" s="50"/>
    </row>
    <row r="320" spans="1:3" ht="21" customHeight="1">
      <c r="A320" s="48"/>
      <c r="B320" s="49"/>
      <c r="C320" s="50"/>
    </row>
    <row r="321" spans="1:3" ht="21" customHeight="1">
      <c r="A321" s="48"/>
      <c r="B321" s="49"/>
      <c r="C321" s="50"/>
    </row>
    <row r="322" spans="1:3" ht="21" customHeight="1">
      <c r="A322" s="48"/>
      <c r="B322" s="49"/>
      <c r="C322" s="50"/>
    </row>
    <row r="323" spans="1:3" ht="21" customHeight="1">
      <c r="A323" s="48"/>
      <c r="B323" s="49"/>
      <c r="C323" s="50"/>
    </row>
    <row r="324" spans="1:3" ht="21" customHeight="1">
      <c r="A324" s="48"/>
      <c r="B324" s="49"/>
      <c r="C324" s="50"/>
    </row>
    <row r="325" spans="1:3" ht="21" customHeight="1">
      <c r="A325" s="48"/>
      <c r="B325" s="49"/>
      <c r="C325" s="50"/>
    </row>
    <row r="326" spans="1:3" ht="21" customHeight="1">
      <c r="A326" s="48"/>
      <c r="B326" s="49"/>
      <c r="C326" s="50"/>
    </row>
    <row r="327" spans="1:3" ht="21" customHeight="1">
      <c r="A327" s="48"/>
      <c r="B327" s="49"/>
      <c r="C327" s="50"/>
    </row>
    <row r="328" spans="1:3" ht="21" customHeight="1">
      <c r="A328" s="48"/>
      <c r="B328" s="49"/>
      <c r="C328" s="50"/>
    </row>
    <row r="329" spans="1:3" ht="21" customHeight="1">
      <c r="A329" s="48"/>
      <c r="B329" s="49"/>
      <c r="C329" s="50"/>
    </row>
    <row r="330" spans="1:3" ht="21" customHeight="1">
      <c r="A330" s="48"/>
      <c r="B330" s="49"/>
      <c r="C330" s="50"/>
    </row>
    <row r="331" spans="1:3" ht="21" customHeight="1">
      <c r="A331" s="48"/>
      <c r="B331" s="49"/>
      <c r="C331" s="50"/>
    </row>
    <row r="332" spans="1:3" ht="21" customHeight="1">
      <c r="A332" s="48"/>
      <c r="B332" s="49"/>
      <c r="C332" s="50"/>
    </row>
    <row r="333" spans="1:3" ht="21" customHeight="1">
      <c r="A333" s="48"/>
      <c r="B333" s="49"/>
      <c r="C333" s="50"/>
    </row>
    <row r="334" spans="1:3" ht="21" customHeight="1">
      <c r="A334" s="48"/>
      <c r="B334" s="49"/>
      <c r="C334" s="50"/>
    </row>
    <row r="335" spans="1:3" ht="21" customHeight="1">
      <c r="A335" s="48"/>
      <c r="B335" s="49"/>
      <c r="C335" s="50"/>
    </row>
    <row r="336" spans="1:3" ht="21" customHeight="1">
      <c r="A336" s="48"/>
      <c r="B336" s="49"/>
      <c r="C336" s="50"/>
    </row>
    <row r="337" spans="1:3" ht="21" customHeight="1">
      <c r="A337" s="48"/>
      <c r="B337" s="49"/>
      <c r="C337" s="50"/>
    </row>
    <row r="338" spans="1:3" ht="21" customHeight="1">
      <c r="A338" s="48"/>
      <c r="B338" s="49"/>
      <c r="C338" s="50"/>
    </row>
    <row r="339" spans="1:3" ht="21" customHeight="1">
      <c r="A339" s="48"/>
      <c r="B339" s="49"/>
      <c r="C339" s="50"/>
    </row>
    <row r="340" spans="1:3" ht="21" customHeight="1">
      <c r="A340" s="48"/>
      <c r="B340" s="49"/>
      <c r="C340" s="50"/>
    </row>
    <row r="341" spans="1:3" ht="21" customHeight="1">
      <c r="A341" s="48"/>
      <c r="B341" s="49"/>
      <c r="C341" s="50"/>
    </row>
    <row r="342" spans="1:3" ht="21" customHeight="1">
      <c r="A342" s="48"/>
      <c r="B342" s="49"/>
      <c r="C342" s="50"/>
    </row>
    <row r="343" spans="1:3" ht="21" customHeight="1">
      <c r="A343" s="48"/>
      <c r="B343" s="49"/>
      <c r="C343" s="50"/>
    </row>
    <row r="344" spans="1:3" ht="21" customHeight="1">
      <c r="A344" s="48"/>
      <c r="B344" s="49"/>
      <c r="C344" s="50"/>
    </row>
    <row r="345" spans="1:3" ht="21" customHeight="1">
      <c r="A345" s="48"/>
      <c r="B345" s="49"/>
      <c r="C345" s="50"/>
    </row>
    <row r="346" spans="1:3" ht="21" customHeight="1">
      <c r="A346" s="48"/>
      <c r="B346" s="49"/>
      <c r="C346" s="50"/>
    </row>
    <row r="347" spans="1:3" ht="21" customHeight="1">
      <c r="A347" s="48"/>
      <c r="B347" s="49"/>
      <c r="C347" s="50"/>
    </row>
    <row r="348" spans="1:3" ht="21" customHeight="1">
      <c r="A348" s="48"/>
      <c r="B348" s="49"/>
      <c r="C348" s="50"/>
    </row>
    <row r="349" spans="1:3" ht="21" customHeight="1">
      <c r="A349" s="48"/>
      <c r="B349" s="49"/>
      <c r="C349" s="50"/>
    </row>
    <row r="350" spans="1:3" ht="21" customHeight="1">
      <c r="A350" s="48"/>
      <c r="B350" s="49"/>
      <c r="C350" s="50"/>
    </row>
    <row r="351" spans="1:3" ht="21" customHeight="1">
      <c r="A351" s="48"/>
      <c r="B351" s="49"/>
      <c r="C351" s="50"/>
    </row>
    <row r="352" spans="1:3" ht="21" customHeight="1">
      <c r="A352" s="48"/>
      <c r="B352" s="49"/>
      <c r="C352" s="50"/>
    </row>
    <row r="353" spans="1:3" ht="21" customHeight="1">
      <c r="A353" s="48"/>
      <c r="B353" s="49"/>
      <c r="C353" s="50"/>
    </row>
    <row r="354" spans="1:3" ht="21" customHeight="1">
      <c r="A354" s="48"/>
      <c r="B354" s="49"/>
      <c r="C354" s="50"/>
    </row>
    <row r="355" spans="1:3" ht="21" customHeight="1">
      <c r="A355" s="48"/>
      <c r="B355" s="49"/>
      <c r="C355" s="50"/>
    </row>
    <row r="356" spans="1:3" ht="21" customHeight="1">
      <c r="A356" s="48"/>
      <c r="B356" s="49"/>
      <c r="C356" s="50"/>
    </row>
    <row r="357" spans="1:3" ht="21" customHeight="1">
      <c r="A357" s="48"/>
      <c r="B357" s="49"/>
      <c r="C357" s="50"/>
    </row>
    <row r="358" spans="1:3" ht="21" customHeight="1">
      <c r="A358" s="48"/>
      <c r="B358" s="49"/>
      <c r="C358" s="50"/>
    </row>
    <row r="359" spans="1:3" ht="21" customHeight="1">
      <c r="A359" s="48"/>
      <c r="B359" s="49"/>
      <c r="C359" s="50"/>
    </row>
    <row r="360" spans="1:3" ht="21" customHeight="1">
      <c r="A360" s="48"/>
      <c r="B360" s="49"/>
      <c r="C360" s="50"/>
    </row>
    <row r="361" spans="1:3" ht="21" customHeight="1">
      <c r="A361" s="48"/>
      <c r="B361" s="49"/>
      <c r="C361" s="50"/>
    </row>
    <row r="362" spans="1:3" ht="21" customHeight="1">
      <c r="A362" s="48"/>
      <c r="B362" s="49"/>
      <c r="C362" s="50"/>
    </row>
    <row r="363" spans="1:3" ht="21" customHeight="1">
      <c r="A363" s="48"/>
      <c r="B363" s="49"/>
      <c r="C363" s="50"/>
    </row>
    <row r="364" spans="1:3" ht="21" customHeight="1">
      <c r="A364" s="48"/>
      <c r="B364" s="49"/>
      <c r="C364" s="50"/>
    </row>
    <row r="365" spans="1:3" ht="21" customHeight="1">
      <c r="A365" s="48"/>
      <c r="B365" s="49"/>
      <c r="C365" s="50"/>
    </row>
    <row r="366" spans="1:3" ht="21" customHeight="1">
      <c r="A366" s="48"/>
      <c r="B366" s="49"/>
      <c r="C366" s="50"/>
    </row>
    <row r="367" spans="1:3" ht="21" customHeight="1">
      <c r="A367" s="48"/>
      <c r="B367" s="49"/>
      <c r="C367" s="50"/>
    </row>
    <row r="368" spans="1:3" ht="21" customHeight="1">
      <c r="A368" s="48"/>
      <c r="B368" s="49"/>
      <c r="C368" s="50"/>
    </row>
    <row r="369" spans="1:3" ht="21" customHeight="1">
      <c r="A369" s="48"/>
      <c r="B369" s="49"/>
      <c r="C369" s="50"/>
    </row>
    <row r="370" spans="1:3" ht="21" customHeight="1">
      <c r="A370" s="48"/>
      <c r="B370" s="49"/>
      <c r="C370" s="50"/>
    </row>
    <row r="371" spans="1:3" ht="21" customHeight="1">
      <c r="A371" s="48"/>
      <c r="B371" s="49"/>
      <c r="C371" s="50"/>
    </row>
    <row r="372" spans="1:3" ht="21" customHeight="1">
      <c r="A372" s="48"/>
      <c r="B372" s="49"/>
      <c r="C372" s="50"/>
    </row>
    <row r="373" spans="1:3" ht="21" customHeight="1">
      <c r="A373" s="48"/>
      <c r="B373" s="49"/>
      <c r="C373" s="50"/>
    </row>
    <row r="374" spans="1:3" ht="21" customHeight="1">
      <c r="A374" s="48"/>
      <c r="B374" s="49"/>
      <c r="C374" s="50"/>
    </row>
    <row r="375" spans="1:3" ht="21" customHeight="1">
      <c r="A375" s="48"/>
      <c r="B375" s="49"/>
      <c r="C375" s="50"/>
    </row>
    <row r="376" ht="21" customHeight="1"/>
    <row r="377" ht="21" customHeight="1"/>
    <row r="378" ht="21" customHeight="1"/>
    <row r="379" ht="21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T15"/>
  <sheetViews>
    <sheetView workbookViewId="0" topLeftCell="A1">
      <selection activeCell="B9" sqref="B9"/>
    </sheetView>
  </sheetViews>
  <sheetFormatPr defaultColWidth="9.16015625" defaultRowHeight="12.75" customHeight="1"/>
  <cols>
    <col min="1" max="1" width="59.5" style="14" customWidth="1"/>
    <col min="2" max="2" width="32.5" style="38" customWidth="1"/>
    <col min="3" max="198" width="6.66015625" style="11" customWidth="1"/>
    <col min="199" max="254" width="9.16015625" style="11" customWidth="1"/>
    <col min="255" max="16384" width="9.16015625" style="11" customWidth="1"/>
  </cols>
  <sheetData>
    <row r="1" ht="20.25" customHeight="1"/>
    <row r="2" spans="1:198" ht="32.25" customHeight="1">
      <c r="A2" s="39" t="s">
        <v>1204</v>
      </c>
      <c r="B2" s="3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</row>
    <row r="3" spans="1:198" ht="11.25" customHeight="1">
      <c r="A3" s="20"/>
      <c r="B3" s="2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</row>
    <row r="4" spans="1:198" ht="17.25" customHeight="1">
      <c r="A4" s="40"/>
      <c r="B4" s="41" t="s">
        <v>1069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</row>
    <row r="5" spans="1:198" s="37" customFormat="1" ht="28.5" customHeight="1">
      <c r="A5" s="24" t="s">
        <v>1205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</row>
    <row r="6" spans="1:254" s="37" customFormat="1" ht="25.5" customHeight="1">
      <c r="A6" s="27" t="s">
        <v>1129</v>
      </c>
      <c r="B6" s="28" t="s">
        <v>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IT6" s="46"/>
    </row>
    <row r="7" spans="1:254" ht="45" customHeight="1">
      <c r="A7" s="43">
        <v>0</v>
      </c>
      <c r="B7" s="44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IT7" s="47"/>
    </row>
    <row r="8" spans="1:254" ht="45" customHeight="1">
      <c r="A8" s="43"/>
      <c r="B8" s="4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IT8" s="47"/>
    </row>
    <row r="9" spans="1:254" ht="45" customHeight="1">
      <c r="A9" s="43"/>
      <c r="B9" s="4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IT9" s="47"/>
    </row>
    <row r="10" spans="1:254" ht="45" customHeight="1">
      <c r="A10" s="43"/>
      <c r="B10" s="4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IT10" s="47"/>
    </row>
    <row r="11" spans="1:254" ht="45" customHeight="1">
      <c r="A11" s="43"/>
      <c r="B11" s="4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IT11" s="47"/>
    </row>
    <row r="12" spans="1:254" ht="45" customHeight="1">
      <c r="A12" s="43"/>
      <c r="B12" s="4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IT12" s="47"/>
    </row>
    <row r="13" spans="1:254" ht="45" customHeight="1">
      <c r="A13" s="43"/>
      <c r="B13" s="4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IT13" s="47"/>
    </row>
    <row r="14" spans="1:254" ht="45" customHeight="1">
      <c r="A14" s="43"/>
      <c r="B14" s="45"/>
      <c r="IT14" s="47"/>
    </row>
    <row r="15" spans="1:254" ht="45" customHeight="1">
      <c r="A15" s="43"/>
      <c r="B15" s="45"/>
      <c r="IT15" s="47"/>
    </row>
    <row r="16" ht="20.25" customHeight="1"/>
    <row r="17" ht="20.25" customHeight="1"/>
    <row r="18" ht="20.25" customHeight="1"/>
    <row r="19" ht="20.25" customHeight="1"/>
    <row r="20" ht="20.2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R19"/>
  <sheetViews>
    <sheetView workbookViewId="0" topLeftCell="A1">
      <selection activeCell="G17" sqref="G17"/>
    </sheetView>
  </sheetViews>
  <sheetFormatPr defaultColWidth="9.33203125" defaultRowHeight="11.25"/>
  <cols>
    <col min="1" max="1" width="45.83203125" style="14" customWidth="1"/>
    <col min="2" max="2" width="12.66015625" style="14" customWidth="1"/>
    <col min="3" max="3" width="42.16015625" style="14" customWidth="1"/>
    <col min="4" max="4" width="13.5" style="14" customWidth="1"/>
    <col min="5" max="16384" width="9.33203125" style="14" customWidth="1"/>
  </cols>
  <sheetData>
    <row r="1" spans="1:4" ht="31.5" customHeight="1">
      <c r="A1" s="13"/>
      <c r="B1" s="15"/>
      <c r="C1" s="15"/>
      <c r="D1" s="15"/>
    </row>
    <row r="2" spans="1:200" s="11" customFormat="1" ht="32.25" customHeight="1">
      <c r="A2" s="16" t="s">
        <v>1206</v>
      </c>
      <c r="B2" s="17"/>
      <c r="C2" s="18"/>
      <c r="D2" s="17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</row>
    <row r="3" spans="1:200" s="11" customFormat="1" ht="30" customHeight="1">
      <c r="A3" s="20"/>
      <c r="B3" s="21"/>
      <c r="C3" s="20"/>
      <c r="D3" s="22" t="s">
        <v>1069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</row>
    <row r="4" spans="1:200" s="12" customFormat="1" ht="27.75" customHeight="1">
      <c r="A4" s="24" t="s">
        <v>1127</v>
      </c>
      <c r="B4" s="25"/>
      <c r="C4" s="24" t="s">
        <v>1128</v>
      </c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</row>
    <row r="5" spans="1:200" s="12" customFormat="1" ht="27.75" customHeight="1">
      <c r="A5" s="27" t="s">
        <v>1129</v>
      </c>
      <c r="B5" s="28" t="s">
        <v>4</v>
      </c>
      <c r="C5" s="27" t="s">
        <v>1129</v>
      </c>
      <c r="D5" s="28" t="s">
        <v>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</row>
    <row r="6" spans="1:4" s="13" customFormat="1" ht="27.75" customHeight="1">
      <c r="A6" s="29" t="s">
        <v>1207</v>
      </c>
      <c r="B6" s="30">
        <v>0</v>
      </c>
      <c r="C6" s="29" t="s">
        <v>1208</v>
      </c>
      <c r="D6" s="30">
        <v>0</v>
      </c>
    </row>
    <row r="7" spans="1:4" ht="27.75" customHeight="1">
      <c r="A7" s="31" t="s">
        <v>1209</v>
      </c>
      <c r="B7" s="32">
        <v>0</v>
      </c>
      <c r="C7" s="31" t="s">
        <v>1210</v>
      </c>
      <c r="D7" s="33">
        <v>0</v>
      </c>
    </row>
    <row r="8" spans="1:4" ht="27.75" customHeight="1">
      <c r="A8" s="31" t="s">
        <v>1211</v>
      </c>
      <c r="B8" s="33">
        <v>0</v>
      </c>
      <c r="C8" s="34" t="s">
        <v>1212</v>
      </c>
      <c r="D8" s="33">
        <v>0</v>
      </c>
    </row>
    <row r="9" spans="1:4" ht="27.75" customHeight="1">
      <c r="A9" s="31" t="s">
        <v>1213</v>
      </c>
      <c r="B9" s="33">
        <v>0</v>
      </c>
      <c r="C9" s="34" t="s">
        <v>1214</v>
      </c>
      <c r="D9" s="33">
        <v>0</v>
      </c>
    </row>
    <row r="10" spans="1:4" ht="27.75" customHeight="1">
      <c r="A10" s="34" t="s">
        <v>1215</v>
      </c>
      <c r="B10" s="33">
        <v>0</v>
      </c>
      <c r="C10" s="34" t="s">
        <v>1216</v>
      </c>
      <c r="D10" s="33">
        <v>0</v>
      </c>
    </row>
    <row r="11" spans="1:4" ht="30.75" customHeight="1">
      <c r="A11" s="34" t="s">
        <v>1217</v>
      </c>
      <c r="B11" s="33">
        <v>0</v>
      </c>
      <c r="C11" s="34" t="s">
        <v>1218</v>
      </c>
      <c r="D11" s="33">
        <v>0</v>
      </c>
    </row>
    <row r="12" spans="1:4" ht="27.75" customHeight="1">
      <c r="A12" s="31"/>
      <c r="B12" s="33"/>
      <c r="C12" s="31" t="s">
        <v>1219</v>
      </c>
      <c r="D12" s="33">
        <v>0</v>
      </c>
    </row>
    <row r="13" spans="1:4" ht="27.75" customHeight="1">
      <c r="A13" s="34"/>
      <c r="B13" s="33"/>
      <c r="C13" s="34" t="s">
        <v>1212</v>
      </c>
      <c r="D13" s="33">
        <v>0</v>
      </c>
    </row>
    <row r="14" spans="1:4" ht="27.75" customHeight="1">
      <c r="A14" s="35"/>
      <c r="B14" s="36"/>
      <c r="C14" s="34" t="s">
        <v>1214</v>
      </c>
      <c r="D14" s="33">
        <v>0</v>
      </c>
    </row>
    <row r="15" spans="1:4" ht="27.75" customHeight="1">
      <c r="A15" s="35"/>
      <c r="B15" s="36"/>
      <c r="C15" s="34" t="s">
        <v>1216</v>
      </c>
      <c r="D15" s="33">
        <v>0</v>
      </c>
    </row>
    <row r="16" spans="1:4" ht="27.75" customHeight="1">
      <c r="A16" s="35"/>
      <c r="B16" s="36"/>
      <c r="C16" s="34" t="s">
        <v>1218</v>
      </c>
      <c r="D16" s="33">
        <v>0</v>
      </c>
    </row>
    <row r="17" spans="1:4" ht="27.75" customHeight="1">
      <c r="A17" s="35"/>
      <c r="B17" s="36"/>
      <c r="C17" s="31" t="s">
        <v>1042</v>
      </c>
      <c r="D17" s="33">
        <v>0</v>
      </c>
    </row>
    <row r="18" spans="1:4" ht="27.75" customHeight="1">
      <c r="A18" s="35"/>
      <c r="B18" s="36"/>
      <c r="C18" s="34" t="s">
        <v>1212</v>
      </c>
      <c r="D18" s="33">
        <v>0</v>
      </c>
    </row>
    <row r="19" spans="1:4" ht="27.75" customHeight="1">
      <c r="A19" s="35"/>
      <c r="B19" s="36"/>
      <c r="C19" s="34" t="s">
        <v>1218</v>
      </c>
      <c r="D19" s="33">
        <v>0</v>
      </c>
    </row>
  </sheetData>
  <sheetProtection/>
  <dataValidations count="1">
    <dataValidation type="whole" allowBlank="1" showInputMessage="1" showErrorMessage="1" error="请输入整数！" sqref="D6">
      <formula1>-100000000</formula1>
      <formula2>100000000</formula2>
    </dataValidation>
  </dataValidations>
  <printOptions horizontalCentered="1"/>
  <pageMargins left="0.38" right="0.36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张晟</cp:lastModifiedBy>
  <cp:lastPrinted>2014-10-30T01:23:24Z</cp:lastPrinted>
  <dcterms:created xsi:type="dcterms:W3CDTF">2010-04-26T08:10:12Z</dcterms:created>
  <dcterms:modified xsi:type="dcterms:W3CDTF">2023-02-18T07:14:21Z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5C9720DEF32842C38C70C0706F91D25A</vt:lpwstr>
  </property>
</Properties>
</file>